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ATELIER DE IDEAS\PROYECTOS\VARIOS\FUND. CARASSO\2020 Harinera ZGZ\Proyecto\"/>
    </mc:Choice>
  </mc:AlternateContent>
  <xr:revisionPtr revIDLastSave="0" documentId="13_ncr:1_{387AB204-BB50-4293-91DA-5A71732970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nsar una hach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C38" i="1"/>
  <c r="E34" i="1"/>
  <c r="E33" i="1"/>
  <c r="C33" i="1"/>
  <c r="D18" i="1"/>
  <c r="C34" i="1" l="1"/>
  <c r="E32" i="1"/>
  <c r="C32" i="1"/>
  <c r="F61" i="1"/>
  <c r="F60" i="1"/>
  <c r="F59" i="1"/>
  <c r="F58" i="1"/>
  <c r="F57" i="1"/>
  <c r="F56" i="1"/>
  <c r="F55" i="1"/>
  <c r="D55" i="1"/>
  <c r="F54" i="1"/>
  <c r="D54" i="1"/>
  <c r="F53" i="1"/>
  <c r="D53" i="1"/>
  <c r="F67" i="1"/>
  <c r="D67" i="1"/>
  <c r="F66" i="1"/>
  <c r="D66" i="1"/>
  <c r="F65" i="1"/>
  <c r="D65" i="1"/>
  <c r="F64" i="1"/>
  <c r="D64" i="1"/>
  <c r="F63" i="1" l="1"/>
  <c r="D63" i="1"/>
  <c r="D13" i="1" l="1"/>
  <c r="D52" i="1"/>
  <c r="D62" i="1"/>
  <c r="F13" i="1"/>
  <c r="F62" i="1"/>
  <c r="E52" i="1" l="1"/>
  <c r="C52" i="1"/>
  <c r="F52" i="1"/>
  <c r="H13" i="1" l="1"/>
  <c r="G13" i="1"/>
  <c r="E13" i="1"/>
  <c r="C13" i="1"/>
  <c r="H18" i="1"/>
  <c r="G18" i="1"/>
  <c r="F18" i="1"/>
  <c r="E18" i="1"/>
  <c r="C18" i="1"/>
  <c r="H24" i="1"/>
  <c r="G24" i="1"/>
  <c r="F24" i="1"/>
  <c r="E24" i="1"/>
  <c r="D24" i="1"/>
  <c r="C24" i="1"/>
  <c r="H31" i="1"/>
  <c r="G31" i="1"/>
  <c r="F31" i="1"/>
  <c r="E31" i="1"/>
  <c r="D31" i="1"/>
  <c r="C31" i="1"/>
  <c r="H38" i="1"/>
  <c r="G38" i="1"/>
  <c r="I38" i="1" s="1"/>
  <c r="H52" i="1"/>
  <c r="J52" i="1" s="1"/>
  <c r="G52" i="1"/>
  <c r="E62" i="1"/>
  <c r="G62" i="1"/>
  <c r="H62" i="1"/>
  <c r="C62" i="1"/>
  <c r="F72" i="1" l="1"/>
  <c r="D72" i="1"/>
  <c r="G72" i="1"/>
  <c r="I52" i="1"/>
  <c r="I31" i="1"/>
  <c r="I18" i="1"/>
  <c r="J38" i="1"/>
  <c r="J24" i="1"/>
  <c r="J13" i="1"/>
  <c r="H72" i="1"/>
  <c r="J31" i="1"/>
  <c r="J18" i="1"/>
  <c r="I62" i="1"/>
  <c r="E72" i="1"/>
  <c r="I24" i="1"/>
  <c r="I13" i="1"/>
  <c r="J62" i="1"/>
  <c r="C72" i="1"/>
  <c r="J72" i="1" l="1"/>
  <c r="I72" i="1"/>
</calcChain>
</file>

<file path=xl/sharedStrings.xml><?xml version="1.0" encoding="utf-8"?>
<sst xmlns="http://schemas.openxmlformats.org/spreadsheetml/2006/main" count="106" uniqueCount="103">
  <si>
    <t>Partidas</t>
  </si>
  <si>
    <t>Equipamiento amortizable</t>
  </si>
  <si>
    <t>Gastos honorarios/prestaciones</t>
  </si>
  <si>
    <t>Gastos de comunicación</t>
  </si>
  <si>
    <t>Gastos de desplazamiento</t>
  </si>
  <si>
    <t>Otros</t>
  </si>
  <si>
    <t>Total</t>
  </si>
  <si>
    <t>PLANTILLA PRESUPUESTO PROYECTO</t>
  </si>
  <si>
    <t>Nombre de la entidad:</t>
  </si>
  <si>
    <t>Año de la solicitud:</t>
  </si>
  <si>
    <t xml:space="preserve">(1) Pueden incluirse gastos directos relacionados con el proyecto y gastos indirectos relacionados con funciones de soporte imputados al proyecto. Se ruega especificar ratios de imputación: ej: del sueldo del coordinador de proyectos, se imputa el 5% al proyecto. </t>
  </si>
  <si>
    <t xml:space="preserve">(2) Incluido el alquiler, pequeños equipamientos, consumibles, etc.. </t>
  </si>
  <si>
    <t>Gastos de personal (1)</t>
  </si>
  <si>
    <t>Gastos de funcionamiento (2)</t>
  </si>
  <si>
    <t xml:space="preserve">(3) Por ejemplo: "Salario de la Coordinadora de programas (20%)" o "compra de 2 ordenadores para el taller de formación de la actividad 1", etc. </t>
  </si>
  <si>
    <t>Descripción de la línea presupuestaria (3)</t>
  </si>
  <si>
    <r>
      <rPr>
        <b/>
        <i/>
        <u/>
        <sz val="10"/>
        <color theme="1"/>
        <rFont val="Calibri"/>
        <family val="2"/>
        <scheme val="minor"/>
      </rPr>
      <t xml:space="preserve">Puedes añadir tantas líneas como sean necesarias. </t>
    </r>
    <r>
      <rPr>
        <i/>
        <sz val="10"/>
        <color theme="1"/>
        <rFont val="Calibri"/>
        <family val="2"/>
        <scheme val="minor"/>
      </rPr>
      <t xml:space="preserve">Al hacerlo, comprueba que siguen quedando incluidas en las fórmulas. Completa únicamente las casillas blancas. Las demás se rellenan automáticamente. La Fundación se reserva el derecho de no estudiar un dossier o de pedir más información si el presupuesto no es lo suficientemente preciso. Se ruega especificar costes unitarios en la columna Q (por ejemplo, coste por hora y número de horas para los gastos de personal, asesorías...). Gracias.  </t>
    </r>
  </si>
  <si>
    <t xml:space="preserve"> FDNC
Presupuestado año 1º (4)</t>
  </si>
  <si>
    <t>FDNC
Presupuestado año 2º</t>
  </si>
  <si>
    <t xml:space="preserve">FDNC
Presupuestado año 3º </t>
  </si>
  <si>
    <t>Cofinanciación</t>
  </si>
  <si>
    <t>TOTAL FDNC</t>
  </si>
  <si>
    <t>Total Co-financiación</t>
  </si>
  <si>
    <t xml:space="preserve">(4) Por "Presupuestado año 1º" entendemos los 12 primeros meses del proyecto. Esto puede ser, por tanto, de septiembre a septiembre. </t>
  </si>
  <si>
    <t>TOTALES</t>
  </si>
  <si>
    <t>(5) por cofinanciación del proyecto se entiende la financiación aportada por otras entidades y la auto-financiación que aporta la entidad solicitante. Pueden valorarse recursos ya cubiertos (ej: 5% del tiempo de trabajo de una funcionaria) o en especie, indicándolo debidamente en la columna K.</t>
  </si>
  <si>
    <t>ASOCIACIÓN COLECTIVO LLÁMALO HACHE</t>
  </si>
  <si>
    <t xml:space="preserve">Usos de espacios polivalentes Harinera ZGZ para reuniones de coordinación y seguimiento según precios establecidos en ordenanza municipal. Se establece una reunión al mes. </t>
  </si>
  <si>
    <t>Acción 4. Moliendo el grano (materiales)</t>
  </si>
  <si>
    <t>Acción 4. Moliendo el grano (espacios)</t>
  </si>
  <si>
    <t>Acción 3. Pensar una hache (espacios)</t>
  </si>
  <si>
    <t>Acción 5. Plaza Hache (espacios)</t>
  </si>
  <si>
    <t>Acción 5. Plaza Hache (materiales)</t>
  </si>
  <si>
    <t>Acción 7. La hache pensada (espacios)</t>
  </si>
  <si>
    <t>Acción 7. La hache pensada (materiales)</t>
  </si>
  <si>
    <t>Accción 6. Que conste en acta (maquetación)</t>
  </si>
  <si>
    <t>Acción 10. La sala de máquinas (infografía evaluación)</t>
  </si>
  <si>
    <t>Acción 10. La sala de máquinas (espacios)</t>
  </si>
  <si>
    <t>Acción 7. La hache pensada (diseño cartel)</t>
  </si>
  <si>
    <t>Uso de todo el edificio de Harinera ZGZ para jornada de presentación pública Zaragoza</t>
  </si>
  <si>
    <t>Acción 1. Allá vamos (imagen proyecto)</t>
  </si>
  <si>
    <t>Acción 5. Plaza hache (reportaje fotográfico)</t>
  </si>
  <si>
    <t>Acción 7. La hache pensada (reportaje fotográfico)</t>
  </si>
  <si>
    <t>Acción 3. Pensar una hache (fotografías)</t>
  </si>
  <si>
    <t>Acción 1. Allá vamos (comunicación mediática)</t>
  </si>
  <si>
    <t>Acción 1. Allá vamos (comunicación digital)</t>
  </si>
  <si>
    <t>Acción 10. La sala de máquinas (material gráfico RRSS)</t>
  </si>
  <si>
    <t>Acción 10. La sala de máquinas (gestión RRSS)</t>
  </si>
  <si>
    <t>Acción 5. Plaza Hache (desplazamientos externas)</t>
  </si>
  <si>
    <t>Acción 5. Plaza Hache (alojamientos externas)</t>
  </si>
  <si>
    <t>Acción 5. Plaza Hache (dietas externas)</t>
  </si>
  <si>
    <t>Acción 7. La Hache pensada (desplazamientos externas)</t>
  </si>
  <si>
    <t>Acción 7. La Hache pensada (alojamientos externas)</t>
  </si>
  <si>
    <t>Acción 7. La Hache pensada (dietas externas)</t>
  </si>
  <si>
    <t>Acción 9. La Hache compartida (desplazamientos haches)</t>
  </si>
  <si>
    <t>Acción 9. La Hache compartida (alojamientos haches)</t>
  </si>
  <si>
    <t>Acción 9. La Hache compartida (dietas haches)</t>
  </si>
  <si>
    <t>Acción 7. La hache pensada (actividades)</t>
  </si>
  <si>
    <t>Gastos gestoría</t>
  </si>
  <si>
    <t>Presupuesto estimado (en base a experiencias previas) para la realización de actividades para la jornada de presentación pública de Zaragoza</t>
  </si>
  <si>
    <t>Comunicación mediática arranque proyecto: redacción y difusión notas de prensa y seguimiento de medios. Estimación realizada bajo presupuesto de una entidad del Colectivo</t>
  </si>
  <si>
    <t>Creación de una página web de aterrizaje con el contenido básico del proyecto vinculada a las RRSS. Estimación realizada bajo presupuesto de una entidad del Colectivo</t>
  </si>
  <si>
    <t>Realización de capturas en sesiones de trabajo online durante el primer año de proyecto y montaje creativo posterior. Estimación realizada bajo presupuesto de una entidad del Colectivo</t>
  </si>
  <si>
    <t>Maquetación del Manual Pensar una hache. Estimación realizada bajo presupuesto de una entidad del Colectivo</t>
  </si>
  <si>
    <t>Diseño cartel jornada presentación pública Zaragoza. Estimación realizada bajo presupuesto de una entidad del Colectivo</t>
  </si>
  <si>
    <t>Reportaje fotográfico en evento de presentación pública en Zaragoza. Estimación realizada bajo presupuesto de una entidad del Colectivo</t>
  </si>
  <si>
    <t>Diseño de una infografía con los principales resultados del proyecto. Estimación realizada bajo presupuesto de una entidad del Colectivo</t>
  </si>
  <si>
    <t>Desarrollo de imágenes necesarias para las redes sociales (reación de plantillas, adaptación de imágenes…) Estimación realizada bajo presupuesto de una entidad del Colectivo</t>
  </si>
  <si>
    <t>Creación de contenidos para RRSS y difusión por las diferentes redes. Estimación realizada bajo presupuesto de una entidad del Colectivo</t>
  </si>
  <si>
    <t>Compra de materiales para las actividades que se realicen en el marco de la jornada de presentación pública Zaragoza. Estimación calculada a tanto alzado</t>
  </si>
  <si>
    <t xml:space="preserve">Diseño de una imagen que represente el proyecto y sirva para ubicar en los materiales gráficos y de difusión. Estimación realizada bajo presupuesto de una entidad del Colectivo. </t>
  </si>
  <si>
    <t xml:space="preserve">Gasto estimado para la organización de la jornada de presentación pública en Zaragoza de manos del grupo de trabajo del proyecto. Cálculo basado en experiencias anteriores. </t>
  </si>
  <si>
    <t>Acción 10. La sala de máquinas (vídeos)</t>
  </si>
  <si>
    <t>Acción 10. La sala de máquinas (comunicación Harinera)</t>
  </si>
  <si>
    <t>Coordinación general del proyecto (Atelier)</t>
  </si>
  <si>
    <t>Acompañamiento metodológico proyecto (Atelier)</t>
  </si>
  <si>
    <t>Organización jornadas presentación pública Zaragoza (colectivo Llámalo H)</t>
  </si>
  <si>
    <t>Valorización del trabajo voluntario del grupo de trabajo ImaCom (Colectivo Llámalo Hache) encargado de trasladar la información de lo que sucede en Harinera ZGZ a la ciudadanía.</t>
  </si>
  <si>
    <t>Seguimiento y contraste proyecto (grupo trabajo proyecto)</t>
  </si>
  <si>
    <t>Acción 2/3. ¡Trata de arrancarlo/Pensar una hache (invitadas externas)</t>
  </si>
  <si>
    <t>Acción 2/3. ¡Trata de arrancarlo/Pensar una hache (haches organizadoras)</t>
  </si>
  <si>
    <t>Acción 2/3. ¡Trata de arrancarlo/Pensar una hache (haches participantes)</t>
  </si>
  <si>
    <t xml:space="preserve">Valorización del trabajo voluntario del grupo de trabajo creado para preparar y supervisar el proyecto. Bolsa de 200 horas para los dos años de proyecto, calculadas a 20€/hora. </t>
  </si>
  <si>
    <t xml:space="preserve">Usos de espacios Harinera ZGZ para reuniones de los grupos de trabajo según precios establecidos en ordenanza municipal. Se establece dos reuninos por grupo. Hay 3 grupos de trabajo el primer año de proyecto y 4 el segundo año. </t>
  </si>
  <si>
    <t>Uso espacio escena Harinera ZGZ media jornada según precios establecidos en ordenanza municipal. Una media jornada por grupo de trabajo. 3 grupos exponen el primer año de proyecto y 4 el segundo.</t>
  </si>
  <si>
    <t>Compra de materiales para la realización de las dinámicas internas (una media de 20€/dinámica, cálculo a tanto alzado). 3 grupos el primer año y 4 el segundo</t>
  </si>
  <si>
    <t>Compra de materiales para la realización de los talleres abiertos (una media de 20€/taller. Cálculo a tanto alzado). 3 grupos el primer año y 4 el segundo</t>
  </si>
  <si>
    <t xml:space="preserve">Gastos de desplazamiento de las invitadas externas para asistir a los talleres abiertos. Estimación de 100€/externa, cálculo para 10 personas (7 externas + 3 acompañantes). 3 invitadas (+1 acompañante) el primer año y 4 invitadas (+2acompañantes) el segundo. </t>
  </si>
  <si>
    <t xml:space="preserve">Gastos de alojamiento de las invitadas externas para asistir a los talleres abiertos. Estimación de 50€/externa, cálculo para 10 personas (7 externas + 3 acompañantes), 3 invitadas (+1 acompañante) el primer año y 4 invitadas (+2acompañantes) el segundo. </t>
  </si>
  <si>
    <t xml:space="preserve">Gastos de dietas de las invitadas externas para asistir a los talleres abiertos. Estimación de 50€/externa, cálculo para 10 personas (7 externas + 3 acompañantes), 3 invitadas (+1 acompañante) el primer año y 4 invitadas (+2acompañantes) el segundo. </t>
  </si>
  <si>
    <t>Gastos de desplazamiento de las invitadas externas para asistir a la jornada de presentación pública. Estimación de 100€/externa, cálculo para 10 personas (7 externas + 3 acompañantes)</t>
  </si>
  <si>
    <t>Gastos de alojamiento de las invitadas externas para asistir a la jornada de presentación pública. Estimación de 50€/externa, cálculo para 10 personas (7 externas + 3 acompañantes)</t>
  </si>
  <si>
    <t>Gastos de dietas de las invitadas externas para asistir a la jornada de presentación pública. Estimación de 50€/externa, cálculo para 10 personas (7 externas + 3 acompañantes)</t>
  </si>
  <si>
    <t>Gastos de desplazamiento de 2 representantes de los grupos de trabajo para asistir a las 3 presentaciones públicas en otras ciudades. Estimación de 100€/persona</t>
  </si>
  <si>
    <t>Gastos de alojamiento de 2 representantes de los grupos de trabajo para asistir a las 3 presentaciones públicas en otras ciudades. Estimación de 50€/persona</t>
  </si>
  <si>
    <t>Gastos de dietas de 2 representantes de los grupos de trabajo para asistir a las 3 presentaciones públicas en otras ciudades. Estimación de 50€/persona</t>
  </si>
  <si>
    <t>Realización de un vídeo breve animado con información del proyecto. Estimación realizada bajo presupuesto de una entidad del Colectivo</t>
  </si>
  <si>
    <t xml:space="preserve">Remuneración de las invitadas externas (piensa una hache): 7 externas (una por cada grupo de trabajo), precio estimado: 1.500€/externa + IVA. 3 grupos terminan el proceso el primer año de proyecto y 4 el segundo. </t>
  </si>
  <si>
    <t>Gasto estimado para la definición de las pautas metodológicas para los grupos de trabajo (acción 1), apoyo al desarrollo de los grupos (acción 3), dinámicas internas (acción 4) y talleres abiertos (acción 5), recopilación de resultados de los grupos de trabajo (acción 6). Estimación realizada bajo presupuesto de una entidad del Colectivo</t>
  </si>
  <si>
    <t>Gasto estimado para la coordinación general, supervisión, seguimiento y evaluación del proyecto (acción 10) así como para el apoyo logístico a la organización de las jornadas de presentación (acción 7 y 9) y la dinamización asamblea extraordinaria (acción 8). Estimación realizada bajo presupuesto de una entidad del Colectivo</t>
  </si>
  <si>
    <t xml:space="preserve">Remuneración de las haches que piensan (organizadoras): 7 haches organizadoras (una por cada grupo de trabajo), precio estimado: 1000€/persona + IVA. 7 grupos terminan el proceso el primer año de proyecto y 2 el segundo. </t>
  </si>
  <si>
    <t xml:space="preserve">Remuneración de las haches que piensan (participantes): 13 haches participantes (dos por cada grupo de trabajo menos patrocionio de una hache participante), precio estimado: 300€/persona + IVA. 3 grupos terminan el proceso el primer año de proyecto y 4 el segundo. </t>
  </si>
  <si>
    <t xml:space="preserve">Reportaje fotográfico en una selección de los 7 talleres abiertos (uno por grupo de trabajo).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</si>
</sst>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165" fontId="0" fillId="2" borderId="1" xfId="0" applyNumberFormat="1" applyFont="1" applyFill="1" applyBorder="1" applyAlignment="1" applyProtection="1">
      <alignment horizontal="right" indent="1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4" borderId="0" xfId="0" applyFill="1"/>
    <xf numFmtId="0" fontId="0" fillId="0" borderId="0" xfId="0" applyFill="1"/>
    <xf numFmtId="0" fontId="2" fillId="5" borderId="1" xfId="0" applyFont="1" applyFill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 wrapText="1"/>
    </xf>
    <xf numFmtId="165" fontId="0" fillId="0" borderId="1" xfId="0" applyNumberFormat="1" applyFont="1" applyFill="1" applyBorder="1" applyAlignment="1" applyProtection="1">
      <alignment horizontal="right" indent="1"/>
      <protection hidden="1"/>
    </xf>
    <xf numFmtId="165" fontId="0" fillId="6" borderId="1" xfId="0" applyNumberFormat="1" applyFont="1" applyFill="1" applyBorder="1" applyAlignment="1" applyProtection="1">
      <alignment horizontal="right" indent="1"/>
      <protection locked="0" hidden="1"/>
    </xf>
    <xf numFmtId="165" fontId="0" fillId="6" borderId="1" xfId="0" applyNumberFormat="1" applyFont="1" applyFill="1" applyBorder="1" applyAlignment="1" applyProtection="1">
      <alignment horizontal="right" indent="1"/>
      <protection hidden="1"/>
    </xf>
    <xf numFmtId="0" fontId="0" fillId="6" borderId="0" xfId="0" applyFill="1"/>
    <xf numFmtId="49" fontId="9" fillId="6" borderId="0" xfId="0" applyNumberFormat="1" applyFont="1" applyFill="1" applyAlignment="1">
      <alignment horizontal="left" vertical="center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Border="1" applyAlignment="1">
      <alignment vertical="center"/>
    </xf>
    <xf numFmtId="0" fontId="8" fillId="2" borderId="8" xfId="0" applyFont="1" applyFill="1" applyBorder="1" applyAlignment="1" applyProtection="1">
      <alignment horizontal="left" indent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9" xfId="0" applyFont="1" applyFill="1" applyBorder="1" applyAlignment="1" applyProtection="1">
      <alignment horizontal="right" vertical="center" indent="3"/>
      <protection hidden="1"/>
    </xf>
    <xf numFmtId="165" fontId="7" fillId="7" borderId="10" xfId="0" applyNumberFormat="1" applyFont="1" applyFill="1" applyBorder="1" applyAlignment="1" applyProtection="1">
      <alignment horizontal="right" indent="1"/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165" fontId="7" fillId="8" borderId="10" xfId="0" applyNumberFormat="1" applyFont="1" applyFill="1" applyBorder="1" applyAlignment="1" applyProtection="1">
      <alignment horizontal="right" indent="1"/>
      <protection hidden="1"/>
    </xf>
    <xf numFmtId="49" fontId="9" fillId="0" borderId="0" xfId="0" applyNumberFormat="1" applyFont="1" applyAlignment="1">
      <alignment horizontal="left" vertical="center"/>
    </xf>
    <xf numFmtId="165" fontId="0" fillId="6" borderId="3" xfId="0" applyNumberFormat="1" applyFont="1" applyFill="1" applyBorder="1" applyAlignment="1" applyProtection="1">
      <alignment horizontal="right" indent="1"/>
      <protection hidden="1"/>
    </xf>
    <xf numFmtId="165" fontId="7" fillId="8" borderId="15" xfId="0" applyNumberFormat="1" applyFont="1" applyFill="1" applyBorder="1" applyAlignment="1" applyProtection="1">
      <alignment horizontal="right" indent="1"/>
      <protection hidden="1"/>
    </xf>
    <xf numFmtId="0" fontId="13" fillId="6" borderId="8" xfId="0" applyFont="1" applyFill="1" applyBorder="1" applyAlignment="1" applyProtection="1">
      <alignment horizontal="left" vertical="center" indent="1"/>
      <protection locked="0"/>
    </xf>
    <xf numFmtId="0" fontId="0" fillId="6" borderId="1" xfId="0" applyFill="1" applyBorder="1"/>
    <xf numFmtId="165" fontId="0" fillId="0" borderId="1" xfId="0" applyNumberFormat="1" applyFont="1" applyFill="1" applyBorder="1" applyAlignment="1" applyProtection="1">
      <alignment horizontal="right" indent="1"/>
      <protection locked="0" hidden="1"/>
    </xf>
    <xf numFmtId="165" fontId="0" fillId="6" borderId="18" xfId="0" applyNumberFormat="1" applyFont="1" applyFill="1" applyBorder="1" applyAlignment="1" applyProtection="1">
      <alignment horizontal="right" indent="1"/>
      <protection hidden="1"/>
    </xf>
    <xf numFmtId="0" fontId="14" fillId="2" borderId="6" xfId="0" applyFont="1" applyFill="1" applyBorder="1" applyAlignment="1" applyProtection="1">
      <alignment horizontal="left" indent="1"/>
    </xf>
    <xf numFmtId="0" fontId="13" fillId="6" borderId="6" xfId="0" applyFont="1" applyFill="1" applyBorder="1" applyAlignment="1" applyProtection="1">
      <alignment horizontal="left" vertical="center" indent="1"/>
      <protection locked="0"/>
    </xf>
    <xf numFmtId="165" fontId="0" fillId="6" borderId="19" xfId="0" applyNumberFormat="1" applyFont="1" applyFill="1" applyBorder="1" applyAlignment="1" applyProtection="1">
      <alignment horizontal="right" indent="1"/>
      <protection hidden="1"/>
    </xf>
    <xf numFmtId="0" fontId="14" fillId="2" borderId="8" xfId="0" applyFont="1" applyFill="1" applyBorder="1" applyAlignment="1" applyProtection="1">
      <alignment horizontal="left" indent="1"/>
    </xf>
    <xf numFmtId="0" fontId="0" fillId="0" borderId="11" xfId="0" applyFont="1" applyBorder="1"/>
    <xf numFmtId="0" fontId="0" fillId="6" borderId="0" xfId="0" applyFont="1" applyFill="1"/>
    <xf numFmtId="0" fontId="15" fillId="6" borderId="8" xfId="0" applyFont="1" applyFill="1" applyBorder="1" applyAlignment="1" applyProtection="1">
      <alignment horizontal="left" vertical="center" indent="1"/>
      <protection locked="0"/>
    </xf>
    <xf numFmtId="0" fontId="0" fillId="6" borderId="1" xfId="0" applyFont="1" applyFill="1" applyBorder="1"/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7" borderId="12" xfId="0" applyFont="1" applyFill="1" applyBorder="1" applyAlignment="1" applyProtection="1">
      <alignment horizontal="center" vertical="center"/>
      <protection hidden="1"/>
    </xf>
    <xf numFmtId="0" fontId="5" fillId="7" borderId="13" xfId="0" applyFont="1" applyFill="1" applyBorder="1" applyAlignment="1" applyProtection="1">
      <alignment horizontal="center" vertical="center"/>
      <protection hidden="1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center" vertical="center"/>
      <protection hidden="1"/>
    </xf>
    <xf numFmtId="0" fontId="5" fillId="7" borderId="17" xfId="0" applyFont="1" applyFill="1" applyBorder="1" applyAlignment="1" applyProtection="1">
      <alignment horizontal="center" vertical="center"/>
      <protection hidden="1"/>
    </xf>
    <xf numFmtId="165" fontId="0" fillId="6" borderId="0" xfId="0" applyNumberFormat="1" applyFill="1"/>
    <xf numFmtId="0" fontId="15" fillId="0" borderId="8" xfId="0" applyFont="1" applyFill="1" applyBorder="1" applyAlignment="1" applyProtection="1">
      <alignment horizontal="left" vertical="center" indent="1"/>
      <protection locked="0"/>
    </xf>
  </cellXfs>
  <cellStyles count="3">
    <cellStyle name="Millares 2" xfId="2" xr:uid="{00000000-0005-0000-0000-000000000000}"/>
    <cellStyle name="Normal" xfId="0" builtinId="0"/>
    <cellStyle name="Normal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16"/>
  <sheetViews>
    <sheetView tabSelected="1" zoomScaleNormal="100" workbookViewId="0">
      <selection activeCell="B2" sqref="B2:R2"/>
    </sheetView>
  </sheetViews>
  <sheetFormatPr baseColWidth="10" defaultRowHeight="15" x14ac:dyDescent="0.25"/>
  <cols>
    <col min="1" max="1" width="22.140625" customWidth="1"/>
    <col min="2" max="2" width="59.7109375" customWidth="1"/>
    <col min="3" max="3" width="21.5703125" bestFit="1" customWidth="1"/>
    <col min="4" max="4" width="12" style="5" bestFit="1" customWidth="1"/>
    <col min="5" max="5" width="18.42578125" bestFit="1" customWidth="1"/>
    <col min="6" max="6" width="14" style="4" customWidth="1"/>
    <col min="7" max="7" width="18.85546875" bestFit="1" customWidth="1"/>
    <col min="9" max="9" width="13.140625" style="1" bestFit="1" customWidth="1"/>
    <col min="10" max="10" width="17" style="1" bestFit="1" customWidth="1"/>
    <col min="11" max="11" width="130.5703125" customWidth="1"/>
  </cols>
  <sheetData>
    <row r="1" spans="1:18" x14ac:dyDescent="0.25">
      <c r="A1" s="6" t="s">
        <v>8</v>
      </c>
      <c r="B1" s="42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15.75" customHeight="1" x14ac:dyDescent="0.25">
      <c r="A2" s="6" t="s">
        <v>9</v>
      </c>
      <c r="B2" s="42">
        <v>2020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1:18" x14ac:dyDescent="0.25">
      <c r="A3" s="7"/>
      <c r="B3" s="7"/>
      <c r="C3" s="7"/>
      <c r="D3" s="11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8"/>
      <c r="R3" s="7"/>
    </row>
    <row r="4" spans="1:18" x14ac:dyDescent="0.25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x14ac:dyDescent="0.25">
      <c r="A5" s="18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s="1" customFormat="1" x14ac:dyDescent="0.25">
      <c r="A6" s="18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1" customFormat="1" x14ac:dyDescent="0.25">
      <c r="A7" s="18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s="1" customFormat="1" x14ac:dyDescent="0.25">
      <c r="A8" s="19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s="1" customFormat="1" x14ac:dyDescent="0.25">
      <c r="A9" s="19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6" customFormat="1" ht="15.75" thickBot="1" x14ac:dyDescent="0.3">
      <c r="A10" s="10"/>
      <c r="B10" s="9"/>
      <c r="C10" s="9"/>
      <c r="D10" s="12"/>
      <c r="E10" s="9"/>
      <c r="F10" s="9"/>
      <c r="G10" s="9"/>
      <c r="H10" s="9"/>
      <c r="I10" s="9"/>
      <c r="J10" s="9"/>
      <c r="K10" s="9"/>
      <c r="L10" s="17"/>
      <c r="M10" s="17"/>
      <c r="N10" s="17"/>
      <c r="O10" s="17"/>
      <c r="P10" s="17"/>
      <c r="Q10" s="17"/>
      <c r="R10" s="17"/>
    </row>
    <row r="11" spans="1:18" s="16" customFormat="1" ht="21" customHeight="1" x14ac:dyDescent="0.25">
      <c r="A11" s="3"/>
      <c r="B11" s="48" t="s">
        <v>7</v>
      </c>
      <c r="C11" s="49"/>
      <c r="D11" s="49"/>
      <c r="E11" s="49"/>
      <c r="F11" s="49"/>
      <c r="G11" s="49"/>
      <c r="H11" s="50"/>
      <c r="I11" s="51" t="s">
        <v>24</v>
      </c>
      <c r="J11" s="52"/>
      <c r="K11" s="46" t="s">
        <v>15</v>
      </c>
    </row>
    <row r="12" spans="1:18" s="16" customFormat="1" ht="25.5" x14ac:dyDescent="0.25">
      <c r="A12" s="3"/>
      <c r="B12" s="21" t="s">
        <v>0</v>
      </c>
      <c r="C12" s="22" t="s">
        <v>17</v>
      </c>
      <c r="D12" s="25" t="s">
        <v>20</v>
      </c>
      <c r="E12" s="22" t="s">
        <v>18</v>
      </c>
      <c r="F12" s="25" t="s">
        <v>20</v>
      </c>
      <c r="G12" s="22" t="s">
        <v>19</v>
      </c>
      <c r="H12" s="25" t="s">
        <v>20</v>
      </c>
      <c r="I12" s="22" t="s">
        <v>21</v>
      </c>
      <c r="J12" s="25" t="s">
        <v>22</v>
      </c>
      <c r="K12" s="47"/>
    </row>
    <row r="13" spans="1:18" s="16" customFormat="1" ht="16.5" thickBot="1" x14ac:dyDescent="0.3">
      <c r="A13" s="1"/>
      <c r="B13" s="34" t="s">
        <v>12</v>
      </c>
      <c r="C13" s="2">
        <f t="shared" ref="C13:H13" si="0">SUM(C14:C17)</f>
        <v>6206.4</v>
      </c>
      <c r="D13" s="2">
        <f t="shared" si="0"/>
        <v>2000</v>
      </c>
      <c r="E13" s="2">
        <f t="shared" si="0"/>
        <v>6619.6</v>
      </c>
      <c r="F13" s="2">
        <f t="shared" si="0"/>
        <v>2800</v>
      </c>
      <c r="G13" s="2">
        <f t="shared" si="0"/>
        <v>0</v>
      </c>
      <c r="H13" s="2">
        <f t="shared" si="0"/>
        <v>0</v>
      </c>
      <c r="I13" s="24">
        <f>SUM(C13+E13+G13)</f>
        <v>12826</v>
      </c>
      <c r="J13" s="29">
        <f>SUM(D13+F13+H13)</f>
        <v>4800</v>
      </c>
      <c r="K13" s="20"/>
    </row>
    <row r="14" spans="1:18" s="16" customFormat="1" x14ac:dyDescent="0.25">
      <c r="B14" s="35" t="s">
        <v>74</v>
      </c>
      <c r="C14" s="14">
        <v>3318.6</v>
      </c>
      <c r="D14" s="13"/>
      <c r="E14" s="14">
        <v>3929.4</v>
      </c>
      <c r="F14" s="15"/>
      <c r="G14" s="14"/>
      <c r="H14" s="15"/>
      <c r="I14" s="28"/>
      <c r="J14" s="28"/>
      <c r="K14" s="40" t="s">
        <v>99</v>
      </c>
    </row>
    <row r="15" spans="1:18" s="16" customFormat="1" x14ac:dyDescent="0.25">
      <c r="B15" s="35" t="s">
        <v>75</v>
      </c>
      <c r="C15" s="14">
        <v>2887.8</v>
      </c>
      <c r="D15" s="13"/>
      <c r="E15" s="14">
        <v>2690.2</v>
      </c>
      <c r="F15" s="15"/>
      <c r="G15" s="14"/>
      <c r="H15" s="15"/>
      <c r="I15" s="28"/>
      <c r="J15" s="28"/>
      <c r="K15" s="40" t="s">
        <v>98</v>
      </c>
    </row>
    <row r="16" spans="1:18" s="16" customFormat="1" x14ac:dyDescent="0.25">
      <c r="B16" s="35" t="s">
        <v>76</v>
      </c>
      <c r="C16" s="14"/>
      <c r="D16" s="13"/>
      <c r="E16" s="14"/>
      <c r="F16" s="15">
        <v>800</v>
      </c>
      <c r="G16" s="14"/>
      <c r="H16" s="15"/>
      <c r="I16" s="28"/>
      <c r="J16" s="28"/>
      <c r="K16" s="40" t="s">
        <v>71</v>
      </c>
    </row>
    <row r="17" spans="1:11" s="16" customFormat="1" x14ac:dyDescent="0.25">
      <c r="B17" s="35" t="s">
        <v>78</v>
      </c>
      <c r="C17" s="14"/>
      <c r="D17" s="13">
        <v>2000</v>
      </c>
      <c r="E17" s="14"/>
      <c r="F17" s="15">
        <v>2000</v>
      </c>
      <c r="G17" s="14"/>
      <c r="H17" s="15"/>
      <c r="I17" s="28"/>
      <c r="J17" s="28"/>
      <c r="K17" s="40" t="s">
        <v>82</v>
      </c>
    </row>
    <row r="18" spans="1:11" s="16" customFormat="1" ht="16.5" thickBot="1" x14ac:dyDescent="0.3">
      <c r="A18" s="1"/>
      <c r="B18" s="34" t="s">
        <v>13</v>
      </c>
      <c r="C18" s="2">
        <f>SUM(C19:C23)</f>
        <v>0</v>
      </c>
      <c r="D18" s="2">
        <f>SUM(D19:D23)</f>
        <v>250</v>
      </c>
      <c r="E18" s="2">
        <f>SUM(E19:E23)</f>
        <v>0</v>
      </c>
      <c r="F18" s="2">
        <f>SUM(F19:F23)</f>
        <v>250</v>
      </c>
      <c r="G18" s="2">
        <f>SUM(G19:G23)</f>
        <v>0</v>
      </c>
      <c r="H18" s="2">
        <f>SUM(H19:H23)</f>
        <v>0</v>
      </c>
      <c r="I18" s="24">
        <f>SUM(C18+E18+G18)</f>
        <v>0</v>
      </c>
      <c r="J18" s="29">
        <f>SUM(D18+F18+H18)</f>
        <v>500</v>
      </c>
      <c r="K18" s="37"/>
    </row>
    <row r="19" spans="1:11" s="16" customFormat="1" x14ac:dyDescent="0.25">
      <c r="B19" s="35" t="s">
        <v>58</v>
      </c>
      <c r="D19" s="14">
        <v>250</v>
      </c>
      <c r="F19" s="14">
        <v>250</v>
      </c>
      <c r="G19" s="14"/>
      <c r="H19" s="15"/>
      <c r="I19" s="28"/>
      <c r="J19" s="36"/>
      <c r="K19" s="41"/>
    </row>
    <row r="20" spans="1:11" s="16" customFormat="1" x14ac:dyDescent="0.25">
      <c r="B20" s="35"/>
      <c r="C20" s="14"/>
      <c r="D20" s="31"/>
      <c r="E20" s="14"/>
      <c r="F20" s="31"/>
      <c r="G20" s="14"/>
      <c r="H20" s="15"/>
      <c r="I20" s="28"/>
      <c r="J20" s="15"/>
      <c r="K20" s="41"/>
    </row>
    <row r="21" spans="1:11" s="16" customFormat="1" x14ac:dyDescent="0.25">
      <c r="B21" s="35"/>
      <c r="C21" s="14"/>
      <c r="D21" s="31"/>
      <c r="E21" s="14"/>
      <c r="F21" s="31"/>
      <c r="G21" s="14"/>
      <c r="H21" s="15"/>
      <c r="I21" s="28"/>
      <c r="J21" s="15"/>
      <c r="K21" s="41"/>
    </row>
    <row r="22" spans="1:11" s="16" customFormat="1" x14ac:dyDescent="0.25">
      <c r="B22" s="35"/>
      <c r="C22" s="14"/>
      <c r="D22" s="31"/>
      <c r="E22" s="14"/>
      <c r="F22" s="31"/>
      <c r="G22" s="14"/>
      <c r="H22" s="15"/>
      <c r="I22" s="28"/>
      <c r="J22" s="15"/>
      <c r="K22" s="41"/>
    </row>
    <row r="23" spans="1:11" s="16" customFormat="1" x14ac:dyDescent="0.25">
      <c r="B23" s="35"/>
      <c r="C23" s="14"/>
      <c r="D23" s="31"/>
      <c r="E23" s="14"/>
      <c r="F23" s="15"/>
      <c r="G23" s="14"/>
      <c r="H23" s="15"/>
      <c r="I23" s="28"/>
      <c r="J23" s="15"/>
      <c r="K23" s="41"/>
    </row>
    <row r="24" spans="1:11" s="16" customFormat="1" ht="16.5" thickBot="1" x14ac:dyDescent="0.3">
      <c r="A24" s="1"/>
      <c r="B24" s="34" t="s">
        <v>1</v>
      </c>
      <c r="C24" s="2">
        <f>SUM(C25:C30)</f>
        <v>0</v>
      </c>
      <c r="D24" s="2">
        <f>SUM(D25:D30)</f>
        <v>0</v>
      </c>
      <c r="E24" s="2">
        <f t="shared" ref="E24" si="1">SUM(E25:E30)</f>
        <v>0</v>
      </c>
      <c r="F24" s="2">
        <f>SUM(F25:F30)</f>
        <v>0</v>
      </c>
      <c r="G24" s="2">
        <f t="shared" ref="G24" si="2">SUM(G25:G30)</f>
        <v>0</v>
      </c>
      <c r="H24" s="2">
        <f t="shared" ref="H24" si="3">SUM(H25:H30)</f>
        <v>0</v>
      </c>
      <c r="I24" s="24">
        <f>SUM(C24+E24+G24)</f>
        <v>0</v>
      </c>
      <c r="J24" s="29">
        <f>SUM(D24+F24+H24)</f>
        <v>0</v>
      </c>
      <c r="K24" s="37"/>
    </row>
    <row r="25" spans="1:11" s="16" customFormat="1" x14ac:dyDescent="0.25">
      <c r="B25" s="35"/>
      <c r="C25" s="14"/>
      <c r="D25" s="15"/>
      <c r="E25" s="14"/>
      <c r="F25" s="15"/>
      <c r="G25" s="14"/>
      <c r="H25" s="15"/>
      <c r="I25" s="28"/>
      <c r="J25" s="28"/>
      <c r="K25" s="30"/>
    </row>
    <row r="26" spans="1:11" s="16" customFormat="1" x14ac:dyDescent="0.25">
      <c r="B26" s="35"/>
      <c r="C26" s="14"/>
      <c r="D26" s="15"/>
      <c r="E26" s="14"/>
      <c r="F26" s="15"/>
      <c r="G26" s="14"/>
      <c r="H26" s="15"/>
      <c r="I26" s="28"/>
      <c r="J26" s="28"/>
      <c r="K26" s="30"/>
    </row>
    <row r="27" spans="1:11" s="16" customFormat="1" x14ac:dyDescent="0.25">
      <c r="B27" s="35"/>
      <c r="C27" s="14"/>
      <c r="D27" s="15"/>
      <c r="E27" s="14"/>
      <c r="F27" s="15"/>
      <c r="G27" s="14"/>
      <c r="H27" s="15"/>
      <c r="I27" s="28"/>
      <c r="J27" s="28"/>
      <c r="K27" s="30"/>
    </row>
    <row r="28" spans="1:11" s="16" customFormat="1" x14ac:dyDescent="0.25">
      <c r="B28" s="35"/>
      <c r="C28" s="14"/>
      <c r="D28" s="15"/>
      <c r="E28" s="14"/>
      <c r="F28" s="15"/>
      <c r="G28" s="14"/>
      <c r="H28" s="15"/>
      <c r="I28" s="28"/>
      <c r="J28" s="28"/>
      <c r="K28" s="30"/>
    </row>
    <row r="29" spans="1:11" s="16" customFormat="1" x14ac:dyDescent="0.25">
      <c r="B29" s="35"/>
      <c r="C29" s="14"/>
      <c r="D29" s="15"/>
      <c r="E29" s="14"/>
      <c r="F29" s="15"/>
      <c r="G29" s="14"/>
      <c r="H29" s="15"/>
      <c r="I29" s="28"/>
      <c r="J29" s="28"/>
      <c r="K29" s="30"/>
    </row>
    <row r="30" spans="1:11" s="16" customFormat="1" x14ac:dyDescent="0.25">
      <c r="B30" s="35"/>
      <c r="C30" s="14"/>
      <c r="D30" s="15"/>
      <c r="E30" s="14"/>
      <c r="F30" s="15"/>
      <c r="G30" s="14"/>
      <c r="H30" s="15"/>
      <c r="I30" s="28"/>
      <c r="J30" s="28"/>
      <c r="K30" s="30"/>
    </row>
    <row r="31" spans="1:11" s="16" customFormat="1" ht="16.5" thickBot="1" x14ac:dyDescent="0.3">
      <c r="A31" s="1"/>
      <c r="B31" s="34" t="s">
        <v>2</v>
      </c>
      <c r="C31" s="2">
        <f>SUM(C32:C37)</f>
        <v>11253</v>
      </c>
      <c r="D31" s="2">
        <f t="shared" ref="D31" si="4">SUM(D32:D37)</f>
        <v>0</v>
      </c>
      <c r="E31" s="2">
        <f t="shared" ref="E31" si="5">SUM(E32:E37)</f>
        <v>14641</v>
      </c>
      <c r="F31" s="2">
        <f t="shared" ref="F31" si="6">SUM(F32:F37)</f>
        <v>0</v>
      </c>
      <c r="G31" s="2">
        <f t="shared" ref="G31" si="7">SUM(G32:G37)</f>
        <v>0</v>
      </c>
      <c r="H31" s="2">
        <f t="shared" ref="H31" si="8">SUM(H32:H37)</f>
        <v>0</v>
      </c>
      <c r="I31" s="24">
        <f>SUM(C31+E31+G31)</f>
        <v>25894</v>
      </c>
      <c r="J31" s="29">
        <f>SUM(D31+F31+H31)</f>
        <v>0</v>
      </c>
      <c r="K31" s="37"/>
    </row>
    <row r="32" spans="1:11" s="16" customFormat="1" x14ac:dyDescent="0.25">
      <c r="B32" s="35" t="s">
        <v>79</v>
      </c>
      <c r="C32" s="14">
        <f>3*(1500*1.21)</f>
        <v>5445</v>
      </c>
      <c r="D32" s="15"/>
      <c r="E32" s="14">
        <f>4*(1500*1.21)</f>
        <v>7260</v>
      </c>
      <c r="F32" s="15"/>
      <c r="G32" s="14"/>
      <c r="H32" s="15"/>
      <c r="I32" s="28"/>
      <c r="J32" s="28"/>
      <c r="K32" s="40" t="s">
        <v>97</v>
      </c>
    </row>
    <row r="33" spans="1:11" s="16" customFormat="1" x14ac:dyDescent="0.25">
      <c r="B33" s="35" t="s">
        <v>80</v>
      </c>
      <c r="C33" s="14">
        <f>3*(1000*1.21)</f>
        <v>3630</v>
      </c>
      <c r="D33" s="15"/>
      <c r="E33" s="14">
        <f>4*(1000*1.21)</f>
        <v>4840</v>
      </c>
      <c r="F33" s="15"/>
      <c r="G33" s="14"/>
      <c r="H33" s="15"/>
      <c r="I33" s="28"/>
      <c r="J33" s="28"/>
      <c r="K33" s="54" t="s">
        <v>100</v>
      </c>
    </row>
    <row r="34" spans="1:11" s="16" customFormat="1" x14ac:dyDescent="0.25">
      <c r="B34" s="35" t="s">
        <v>81</v>
      </c>
      <c r="C34" s="14">
        <f>6*(300*1.21)</f>
        <v>2178</v>
      </c>
      <c r="D34" s="15"/>
      <c r="E34" s="14">
        <f>8*(300*1.21)-300*1.21</f>
        <v>2541</v>
      </c>
      <c r="F34" s="15"/>
      <c r="G34" s="14"/>
      <c r="H34" s="15"/>
      <c r="I34" s="28"/>
      <c r="J34" s="28"/>
      <c r="K34" s="54" t="s">
        <v>101</v>
      </c>
    </row>
    <row r="35" spans="1:11" s="16" customFormat="1" x14ac:dyDescent="0.25">
      <c r="B35" s="35"/>
      <c r="C35" s="14"/>
      <c r="D35" s="15"/>
      <c r="E35" s="14"/>
      <c r="F35" s="15"/>
      <c r="G35" s="14"/>
      <c r="H35" s="15"/>
      <c r="I35" s="28"/>
      <c r="J35" s="28"/>
      <c r="K35" s="30"/>
    </row>
    <row r="36" spans="1:11" s="16" customFormat="1" x14ac:dyDescent="0.25">
      <c r="B36" s="35"/>
      <c r="C36" s="14"/>
      <c r="D36" s="15"/>
      <c r="E36" s="14"/>
      <c r="F36" s="15"/>
      <c r="G36" s="14"/>
      <c r="H36" s="15"/>
      <c r="I36" s="28"/>
      <c r="J36" s="28"/>
      <c r="K36" s="30"/>
    </row>
    <row r="37" spans="1:11" s="16" customFormat="1" x14ac:dyDescent="0.25">
      <c r="B37" s="35"/>
      <c r="C37" s="14"/>
      <c r="D37" s="15"/>
      <c r="E37" s="14"/>
      <c r="F37" s="15"/>
      <c r="G37" s="14"/>
      <c r="H37" s="15"/>
      <c r="I37" s="28"/>
      <c r="J37" s="28"/>
      <c r="K37" s="30"/>
    </row>
    <row r="38" spans="1:11" s="16" customFormat="1" ht="16.5" thickBot="1" x14ac:dyDescent="0.3">
      <c r="A38" s="1"/>
      <c r="B38" s="34" t="s">
        <v>3</v>
      </c>
      <c r="C38" s="2">
        <f>SUM(C39:C51)</f>
        <v>4060.75</v>
      </c>
      <c r="D38" s="2">
        <f t="shared" ref="D38:F38" si="9">SUM(D39:D51)</f>
        <v>1400</v>
      </c>
      <c r="E38" s="2">
        <f t="shared" si="9"/>
        <v>7219.25</v>
      </c>
      <c r="F38" s="2">
        <f t="shared" si="9"/>
        <v>1400</v>
      </c>
      <c r="G38" s="2">
        <f>SUM(G39:G48)</f>
        <v>0</v>
      </c>
      <c r="H38" s="2">
        <f>SUM(H39:H48)</f>
        <v>0</v>
      </c>
      <c r="I38" s="24">
        <f>SUM(C38+E38+G38)</f>
        <v>11280</v>
      </c>
      <c r="J38" s="29">
        <f>SUM(D38+F38+H38)</f>
        <v>2800</v>
      </c>
      <c r="K38" s="37"/>
    </row>
    <row r="39" spans="1:11" s="16" customFormat="1" x14ac:dyDescent="0.25">
      <c r="B39" s="35" t="s">
        <v>40</v>
      </c>
      <c r="C39" s="32">
        <v>423.5</v>
      </c>
      <c r="D39" s="13"/>
      <c r="E39" s="32"/>
      <c r="F39" s="15"/>
      <c r="G39" s="14"/>
      <c r="H39" s="15"/>
      <c r="I39" s="28"/>
      <c r="J39" s="28"/>
      <c r="K39" s="40" t="s">
        <v>70</v>
      </c>
    </row>
    <row r="40" spans="1:11" s="16" customFormat="1" x14ac:dyDescent="0.25">
      <c r="B40" s="35" t="s">
        <v>44</v>
      </c>
      <c r="C40" s="32">
        <v>185.5</v>
      </c>
      <c r="D40" s="13"/>
      <c r="E40" s="32"/>
      <c r="F40" s="15"/>
      <c r="G40" s="14"/>
      <c r="H40" s="15"/>
      <c r="I40" s="28"/>
      <c r="J40" s="28"/>
      <c r="K40" s="40" t="s">
        <v>60</v>
      </c>
    </row>
    <row r="41" spans="1:11" s="16" customFormat="1" x14ac:dyDescent="0.25">
      <c r="B41" s="35" t="s">
        <v>45</v>
      </c>
      <c r="C41" s="32">
        <v>689</v>
      </c>
      <c r="D41" s="13"/>
      <c r="E41" s="32"/>
      <c r="F41" s="15"/>
      <c r="G41" s="14"/>
      <c r="H41" s="15"/>
      <c r="I41" s="28"/>
      <c r="J41" s="28"/>
      <c r="K41" s="40" t="s">
        <v>61</v>
      </c>
    </row>
    <row r="42" spans="1:11" s="16" customFormat="1" x14ac:dyDescent="0.25">
      <c r="B42" s="35" t="s">
        <v>43</v>
      </c>
      <c r="C42" s="32">
        <v>60.5</v>
      </c>
      <c r="D42" s="13"/>
      <c r="E42" s="32"/>
      <c r="F42" s="15"/>
      <c r="G42" s="14"/>
      <c r="H42" s="15"/>
      <c r="I42" s="28"/>
      <c r="J42" s="28"/>
      <c r="K42" s="40" t="s">
        <v>62</v>
      </c>
    </row>
    <row r="43" spans="1:11" s="16" customFormat="1" x14ac:dyDescent="0.25">
      <c r="B43" s="35" t="s">
        <v>41</v>
      </c>
      <c r="C43" s="32">
        <v>323.5</v>
      </c>
      <c r="D43" s="13"/>
      <c r="E43" s="32">
        <v>423.5</v>
      </c>
      <c r="F43" s="15"/>
      <c r="G43" s="14"/>
      <c r="H43" s="15"/>
      <c r="I43" s="28"/>
      <c r="J43" s="28"/>
      <c r="K43" s="40" t="s">
        <v>102</v>
      </c>
    </row>
    <row r="44" spans="1:11" s="16" customFormat="1" x14ac:dyDescent="0.25">
      <c r="B44" s="35" t="s">
        <v>35</v>
      </c>
      <c r="C44" s="32"/>
      <c r="D44" s="13"/>
      <c r="E44" s="32">
        <v>1452</v>
      </c>
      <c r="F44" s="15"/>
      <c r="G44" s="14"/>
      <c r="H44" s="15"/>
      <c r="I44" s="28"/>
      <c r="J44" s="28"/>
      <c r="K44" s="40" t="s">
        <v>63</v>
      </c>
    </row>
    <row r="45" spans="1:11" s="16" customFormat="1" x14ac:dyDescent="0.25">
      <c r="B45" s="35" t="s">
        <v>38</v>
      </c>
      <c r="C45" s="32"/>
      <c r="D45" s="13"/>
      <c r="E45" s="32">
        <v>786.5</v>
      </c>
      <c r="F45" s="15"/>
      <c r="G45" s="14"/>
      <c r="H45" s="15"/>
      <c r="I45" s="28"/>
      <c r="J45" s="28"/>
      <c r="K45" s="40" t="s">
        <v>64</v>
      </c>
    </row>
    <row r="46" spans="1:11" s="16" customFormat="1" x14ac:dyDescent="0.25">
      <c r="B46" s="35" t="s">
        <v>42</v>
      </c>
      <c r="C46" s="32"/>
      <c r="D46" s="13"/>
      <c r="E46" s="32">
        <v>248.5</v>
      </c>
      <c r="F46" s="15"/>
      <c r="G46" s="14"/>
      <c r="H46" s="15"/>
      <c r="I46" s="28"/>
      <c r="J46" s="28"/>
      <c r="K46" s="40" t="s">
        <v>65</v>
      </c>
    </row>
    <row r="47" spans="1:11" s="16" customFormat="1" x14ac:dyDescent="0.25">
      <c r="B47" s="35" t="s">
        <v>36</v>
      </c>
      <c r="C47" s="32"/>
      <c r="D47" s="13"/>
      <c r="E47" s="32">
        <v>605</v>
      </c>
      <c r="F47" s="15"/>
      <c r="G47" s="14"/>
      <c r="H47" s="15"/>
      <c r="I47" s="28"/>
      <c r="J47" s="28"/>
      <c r="K47" s="40" t="s">
        <v>66</v>
      </c>
    </row>
    <row r="48" spans="1:11" s="16" customFormat="1" x14ac:dyDescent="0.25">
      <c r="B48" s="35" t="s">
        <v>46</v>
      </c>
      <c r="C48" s="32">
        <v>258.75</v>
      </c>
      <c r="D48" s="13"/>
      <c r="E48" s="32">
        <v>258.75</v>
      </c>
      <c r="F48" s="15"/>
      <c r="G48" s="14"/>
      <c r="H48" s="15"/>
      <c r="I48" s="28"/>
      <c r="J48" s="28"/>
      <c r="K48" s="40" t="s">
        <v>67</v>
      </c>
    </row>
    <row r="49" spans="1:11" s="16" customFormat="1" x14ac:dyDescent="0.25">
      <c r="B49" s="35" t="s">
        <v>47</v>
      </c>
      <c r="C49" s="32">
        <v>2120</v>
      </c>
      <c r="D49" s="13"/>
      <c r="E49" s="32">
        <v>2120</v>
      </c>
      <c r="F49" s="15"/>
      <c r="G49" s="14"/>
      <c r="H49" s="15"/>
      <c r="I49" s="15"/>
      <c r="J49" s="15"/>
      <c r="K49" s="40" t="s">
        <v>68</v>
      </c>
    </row>
    <row r="50" spans="1:11" s="16" customFormat="1" x14ac:dyDescent="0.25">
      <c r="B50" s="35" t="s">
        <v>72</v>
      </c>
      <c r="C50" s="32"/>
      <c r="D50" s="13"/>
      <c r="E50" s="32">
        <v>1325</v>
      </c>
      <c r="F50" s="15"/>
      <c r="G50" s="14"/>
      <c r="H50" s="15"/>
      <c r="I50" s="33"/>
      <c r="J50" s="15"/>
      <c r="K50" s="40" t="s">
        <v>96</v>
      </c>
    </row>
    <row r="51" spans="1:11" s="16" customFormat="1" x14ac:dyDescent="0.25">
      <c r="B51" s="35" t="s">
        <v>73</v>
      </c>
      <c r="C51" s="32"/>
      <c r="D51" s="13">
        <v>1400</v>
      </c>
      <c r="E51" s="32"/>
      <c r="F51" s="13">
        <v>1400</v>
      </c>
      <c r="G51" s="14"/>
      <c r="H51" s="15"/>
      <c r="I51" s="33"/>
      <c r="J51" s="15"/>
      <c r="K51" s="40" t="s">
        <v>77</v>
      </c>
    </row>
    <row r="52" spans="1:11" s="16" customFormat="1" ht="16.5" thickBot="1" x14ac:dyDescent="0.3">
      <c r="A52" s="1"/>
      <c r="B52" s="34" t="s">
        <v>4</v>
      </c>
      <c r="C52" s="2">
        <f>SUM(C53:C61)</f>
        <v>0</v>
      </c>
      <c r="D52" s="2">
        <f>SUM(D53:D61)</f>
        <v>800</v>
      </c>
      <c r="E52" s="2">
        <f>SUM(E53:E61)</f>
        <v>0</v>
      </c>
      <c r="F52" s="2">
        <f>SUM(F53:F61)</f>
        <v>4400</v>
      </c>
      <c r="G52" s="2">
        <f t="shared" ref="G52" si="10">SUM(G53:G58)</f>
        <v>0</v>
      </c>
      <c r="H52" s="2">
        <f t="shared" ref="H52" si="11">SUM(H53:H58)</f>
        <v>0</v>
      </c>
      <c r="I52" s="24">
        <f>SUM(C52+E52+G52)</f>
        <v>0</v>
      </c>
      <c r="J52" s="29">
        <f>SUM(D52+F52+H52)</f>
        <v>5200</v>
      </c>
      <c r="K52" s="37"/>
    </row>
    <row r="53" spans="1:11" s="16" customFormat="1" x14ac:dyDescent="0.25">
      <c r="B53" s="35" t="s">
        <v>48</v>
      </c>
      <c r="C53" s="14"/>
      <c r="D53" s="15">
        <f>4*100</f>
        <v>400</v>
      </c>
      <c r="E53" s="14"/>
      <c r="F53" s="15">
        <f>6*100</f>
        <v>600</v>
      </c>
      <c r="G53" s="14"/>
      <c r="H53" s="15"/>
      <c r="I53" s="28"/>
      <c r="J53" s="28"/>
      <c r="K53" s="40" t="s">
        <v>87</v>
      </c>
    </row>
    <row r="54" spans="1:11" s="16" customFormat="1" x14ac:dyDescent="0.25">
      <c r="B54" s="35" t="s">
        <v>49</v>
      </c>
      <c r="C54" s="14"/>
      <c r="D54" s="15">
        <f>50*4</f>
        <v>200</v>
      </c>
      <c r="E54" s="14"/>
      <c r="F54" s="15">
        <f>50*6</f>
        <v>300</v>
      </c>
      <c r="G54" s="14"/>
      <c r="H54" s="15"/>
      <c r="I54" s="28"/>
      <c r="J54" s="28"/>
      <c r="K54" s="40" t="s">
        <v>88</v>
      </c>
    </row>
    <row r="55" spans="1:11" s="16" customFormat="1" x14ac:dyDescent="0.25">
      <c r="B55" s="35" t="s">
        <v>50</v>
      </c>
      <c r="C55" s="14"/>
      <c r="D55" s="15">
        <f>50*4</f>
        <v>200</v>
      </c>
      <c r="E55" s="14"/>
      <c r="F55" s="15">
        <f>50*6</f>
        <v>300</v>
      </c>
      <c r="G55" s="14"/>
      <c r="H55" s="15"/>
      <c r="I55" s="28"/>
      <c r="J55" s="28"/>
      <c r="K55" s="40" t="s">
        <v>89</v>
      </c>
    </row>
    <row r="56" spans="1:11" s="16" customFormat="1" x14ac:dyDescent="0.25">
      <c r="B56" s="35" t="s">
        <v>51</v>
      </c>
      <c r="C56" s="14"/>
      <c r="D56" s="15"/>
      <c r="E56" s="14"/>
      <c r="F56" s="15">
        <f>10*100</f>
        <v>1000</v>
      </c>
      <c r="G56" s="14"/>
      <c r="H56" s="15"/>
      <c r="I56" s="28"/>
      <c r="J56" s="28"/>
      <c r="K56" s="40" t="s">
        <v>90</v>
      </c>
    </row>
    <row r="57" spans="1:11" s="16" customFormat="1" x14ac:dyDescent="0.25">
      <c r="B57" s="35" t="s">
        <v>52</v>
      </c>
      <c r="C57" s="14"/>
      <c r="D57" s="15"/>
      <c r="E57" s="14"/>
      <c r="F57" s="15">
        <f>10*50</f>
        <v>500</v>
      </c>
      <c r="G57" s="14"/>
      <c r="H57" s="15"/>
      <c r="I57" s="28"/>
      <c r="J57" s="28"/>
      <c r="K57" s="40" t="s">
        <v>91</v>
      </c>
    </row>
    <row r="58" spans="1:11" s="16" customFormat="1" x14ac:dyDescent="0.25">
      <c r="B58" s="35" t="s">
        <v>53</v>
      </c>
      <c r="C58" s="14"/>
      <c r="D58" s="15"/>
      <c r="E58" s="14"/>
      <c r="F58" s="15">
        <f>10*50</f>
        <v>500</v>
      </c>
      <c r="G58" s="14"/>
      <c r="H58" s="15"/>
      <c r="I58" s="28"/>
      <c r="J58" s="28"/>
      <c r="K58" s="40" t="s">
        <v>92</v>
      </c>
    </row>
    <row r="59" spans="1:11" s="16" customFormat="1" x14ac:dyDescent="0.25">
      <c r="B59" s="35" t="s">
        <v>54</v>
      </c>
      <c r="C59" s="14"/>
      <c r="D59" s="15"/>
      <c r="E59" s="31"/>
      <c r="F59" s="15">
        <f>2*3*100</f>
        <v>600</v>
      </c>
      <c r="G59" s="14"/>
      <c r="H59" s="15"/>
      <c r="I59" s="15"/>
      <c r="J59" s="15"/>
      <c r="K59" s="40" t="s">
        <v>93</v>
      </c>
    </row>
    <row r="60" spans="1:11" s="16" customFormat="1" x14ac:dyDescent="0.25">
      <c r="B60" s="35" t="s">
        <v>55</v>
      </c>
      <c r="C60" s="14"/>
      <c r="D60" s="15"/>
      <c r="E60" s="31"/>
      <c r="F60" s="15">
        <f>2*3*50</f>
        <v>300</v>
      </c>
      <c r="G60" s="14"/>
      <c r="H60" s="15"/>
      <c r="I60" s="15"/>
      <c r="J60" s="15"/>
      <c r="K60" s="40" t="s">
        <v>94</v>
      </c>
    </row>
    <row r="61" spans="1:11" s="16" customFormat="1" x14ac:dyDescent="0.25">
      <c r="B61" s="35" t="s">
        <v>56</v>
      </c>
      <c r="C61" s="14"/>
      <c r="D61" s="15"/>
      <c r="E61" s="31"/>
      <c r="F61" s="15">
        <f>2*3*50</f>
        <v>300</v>
      </c>
      <c r="G61" s="14"/>
      <c r="H61" s="15"/>
      <c r="I61" s="33"/>
      <c r="J61" s="33"/>
      <c r="K61" s="40" t="s">
        <v>95</v>
      </c>
    </row>
    <row r="62" spans="1:11" s="16" customFormat="1" ht="16.5" thickBot="1" x14ac:dyDescent="0.3">
      <c r="A62" s="1"/>
      <c r="B62" s="34" t="s">
        <v>5</v>
      </c>
      <c r="C62" s="2">
        <f t="shared" ref="C62:H62" si="12">SUM(C63:C71)</f>
        <v>0</v>
      </c>
      <c r="D62" s="2">
        <f t="shared" si="12"/>
        <v>1110</v>
      </c>
      <c r="E62" s="2">
        <f t="shared" si="12"/>
        <v>0</v>
      </c>
      <c r="F62" s="2">
        <f t="shared" si="12"/>
        <v>5050</v>
      </c>
      <c r="G62" s="2">
        <f t="shared" si="12"/>
        <v>0</v>
      </c>
      <c r="H62" s="2">
        <f t="shared" si="12"/>
        <v>0</v>
      </c>
      <c r="I62" s="24">
        <f>SUM(C62+E62+G62)</f>
        <v>0</v>
      </c>
      <c r="J62" s="29">
        <f>SUM(D62+F62+H62)</f>
        <v>6160</v>
      </c>
      <c r="K62" s="37"/>
    </row>
    <row r="63" spans="1:11" s="16" customFormat="1" x14ac:dyDescent="0.25">
      <c r="B63" s="35" t="s">
        <v>30</v>
      </c>
      <c r="C63" s="14"/>
      <c r="D63" s="15">
        <f>50*3</f>
        <v>150</v>
      </c>
      <c r="E63" s="14"/>
      <c r="F63" s="15">
        <f>50*4</f>
        <v>200</v>
      </c>
      <c r="G63" s="14"/>
      <c r="H63" s="15"/>
      <c r="I63" s="28"/>
      <c r="J63" s="28"/>
      <c r="K63" s="40" t="s">
        <v>83</v>
      </c>
    </row>
    <row r="64" spans="1:11" s="16" customFormat="1" x14ac:dyDescent="0.25">
      <c r="B64" s="35" t="s">
        <v>29</v>
      </c>
      <c r="C64" s="14"/>
      <c r="D64" s="15">
        <f>90*3</f>
        <v>270</v>
      </c>
      <c r="E64" s="14"/>
      <c r="F64" s="15">
        <f>90*4</f>
        <v>360</v>
      </c>
      <c r="G64" s="14"/>
      <c r="H64" s="15"/>
      <c r="I64" s="28"/>
      <c r="J64" s="28"/>
      <c r="K64" s="40" t="s">
        <v>84</v>
      </c>
    </row>
    <row r="65" spans="1:11" s="16" customFormat="1" x14ac:dyDescent="0.25">
      <c r="B65" s="35" t="s">
        <v>28</v>
      </c>
      <c r="D65" s="15">
        <f>3*20</f>
        <v>60</v>
      </c>
      <c r="F65" s="14">
        <f>4*20</f>
        <v>80</v>
      </c>
      <c r="G65" s="14"/>
      <c r="H65" s="15"/>
      <c r="I65" s="28"/>
      <c r="J65" s="28"/>
      <c r="K65" s="40" t="s">
        <v>85</v>
      </c>
    </row>
    <row r="66" spans="1:11" s="16" customFormat="1" x14ac:dyDescent="0.25">
      <c r="B66" s="35" t="s">
        <v>31</v>
      </c>
      <c r="C66" s="14"/>
      <c r="D66" s="15">
        <f>90*3</f>
        <v>270</v>
      </c>
      <c r="E66" s="14"/>
      <c r="F66" s="15">
        <f>90*4</f>
        <v>360</v>
      </c>
      <c r="G66" s="14"/>
      <c r="H66" s="15"/>
      <c r="I66" s="28"/>
      <c r="J66" s="28"/>
      <c r="K66" s="40" t="s">
        <v>84</v>
      </c>
    </row>
    <row r="67" spans="1:11" s="16" customFormat="1" x14ac:dyDescent="0.25">
      <c r="B67" s="35" t="s">
        <v>32</v>
      </c>
      <c r="D67" s="15">
        <f>20*3</f>
        <v>60</v>
      </c>
      <c r="F67" s="14">
        <f>20*4</f>
        <v>80</v>
      </c>
      <c r="G67" s="14"/>
      <c r="H67" s="15"/>
      <c r="I67" s="28"/>
      <c r="J67" s="28"/>
      <c r="K67" s="40" t="s">
        <v>86</v>
      </c>
    </row>
    <row r="68" spans="1:11" s="16" customFormat="1" x14ac:dyDescent="0.25">
      <c r="B68" s="35" t="s">
        <v>33</v>
      </c>
      <c r="C68" s="14"/>
      <c r="D68" s="15">
        <v>0</v>
      </c>
      <c r="E68" s="14"/>
      <c r="F68" s="15">
        <v>1590</v>
      </c>
      <c r="G68" s="14"/>
      <c r="H68" s="15"/>
      <c r="I68" s="28"/>
      <c r="J68" s="28"/>
      <c r="K68" s="40" t="s">
        <v>39</v>
      </c>
    </row>
    <row r="69" spans="1:11" s="16" customFormat="1" x14ac:dyDescent="0.25">
      <c r="B69" s="35" t="s">
        <v>34</v>
      </c>
      <c r="C69" s="14"/>
      <c r="D69" s="15">
        <v>0</v>
      </c>
      <c r="F69" s="15">
        <v>80</v>
      </c>
      <c r="G69" s="14"/>
      <c r="H69" s="15"/>
      <c r="I69" s="28"/>
      <c r="J69" s="28"/>
      <c r="K69" s="40" t="s">
        <v>69</v>
      </c>
    </row>
    <row r="70" spans="1:11" s="16" customFormat="1" x14ac:dyDescent="0.25">
      <c r="B70" s="35" t="s">
        <v>57</v>
      </c>
      <c r="C70" s="14"/>
      <c r="D70" s="15"/>
      <c r="E70" s="14"/>
      <c r="F70" s="15">
        <v>2000</v>
      </c>
      <c r="G70" s="14"/>
      <c r="H70" s="15"/>
      <c r="I70" s="28"/>
      <c r="J70" s="28"/>
      <c r="K70" s="40" t="s">
        <v>59</v>
      </c>
    </row>
    <row r="71" spans="1:11" s="16" customFormat="1" x14ac:dyDescent="0.25">
      <c r="B71" s="35" t="s">
        <v>37</v>
      </c>
      <c r="C71" s="14"/>
      <c r="D71" s="15">
        <v>300</v>
      </c>
      <c r="E71" s="14"/>
      <c r="F71" s="15">
        <v>300</v>
      </c>
      <c r="G71" s="14"/>
      <c r="H71" s="15"/>
      <c r="I71" s="28"/>
      <c r="J71" s="28"/>
      <c r="K71" s="40" t="s">
        <v>27</v>
      </c>
    </row>
    <row r="72" spans="1:11" s="16" customFormat="1" ht="16.5" thickBot="1" x14ac:dyDescent="0.3">
      <c r="A72"/>
      <c r="B72" s="23" t="s">
        <v>6</v>
      </c>
      <c r="C72" s="24">
        <f>SUM(C62+C52+C38+C31+C24+C18+C13)</f>
        <v>21520.15</v>
      </c>
      <c r="D72" s="26">
        <f>SUM(D62+D52+D38+D31+D24+D18+D13)</f>
        <v>5560</v>
      </c>
      <c r="E72" s="24">
        <f>SUM(E62+E52+E38+E31+E24+E18+E13)</f>
        <v>28479.85</v>
      </c>
      <c r="F72" s="26">
        <f>SUM(F62+F52+F38+F31+F24+F18+F13)</f>
        <v>13900</v>
      </c>
      <c r="G72" s="24">
        <f>SUM(G62+G52+G38+G31+G24+G18+G13)</f>
        <v>0</v>
      </c>
      <c r="H72" s="26">
        <f>SUM(H62+H52+H38+H31+H24+H18+H13)</f>
        <v>0</v>
      </c>
      <c r="I72" s="24">
        <f>SUM(C72+E72+G72)</f>
        <v>50000</v>
      </c>
      <c r="J72" s="29">
        <f>SUM(D72+F72+H72)</f>
        <v>19460</v>
      </c>
      <c r="K72" s="38"/>
    </row>
    <row r="73" spans="1:11" s="16" customFormat="1" x14ac:dyDescent="0.25">
      <c r="I73" s="53"/>
      <c r="K73" s="39"/>
    </row>
    <row r="74" spans="1:11" s="16" customFormat="1" x14ac:dyDescent="0.25">
      <c r="K74" s="39"/>
    </row>
    <row r="75" spans="1:11" s="16" customFormat="1" x14ac:dyDescent="0.25">
      <c r="K75" s="39"/>
    </row>
    <row r="76" spans="1:11" s="16" customFormat="1" x14ac:dyDescent="0.25">
      <c r="K76" s="39"/>
    </row>
    <row r="77" spans="1:11" s="16" customFormat="1" x14ac:dyDescent="0.25">
      <c r="K77" s="39"/>
    </row>
    <row r="78" spans="1:11" s="16" customFormat="1" x14ac:dyDescent="0.25">
      <c r="K78" s="39"/>
    </row>
    <row r="79" spans="1:11" s="16" customFormat="1" x14ac:dyDescent="0.25">
      <c r="K79" s="39"/>
    </row>
    <row r="80" spans="1:11" s="16" customFormat="1" x14ac:dyDescent="0.25">
      <c r="K80" s="39"/>
    </row>
    <row r="81" spans="11:11" s="16" customFormat="1" x14ac:dyDescent="0.25">
      <c r="K81" s="39"/>
    </row>
    <row r="82" spans="11:11" s="16" customFormat="1" x14ac:dyDescent="0.25">
      <c r="K82" s="39"/>
    </row>
    <row r="83" spans="11:11" s="16" customFormat="1" x14ac:dyDescent="0.25">
      <c r="K83" s="39"/>
    </row>
    <row r="84" spans="11:11" s="16" customFormat="1" x14ac:dyDescent="0.25">
      <c r="K84" s="39"/>
    </row>
    <row r="85" spans="11:11" s="16" customFormat="1" x14ac:dyDescent="0.25">
      <c r="K85" s="39"/>
    </row>
    <row r="86" spans="11:11" s="16" customFormat="1" x14ac:dyDescent="0.25">
      <c r="K86" s="39"/>
    </row>
    <row r="87" spans="11:11" s="16" customFormat="1" x14ac:dyDescent="0.25">
      <c r="K87" s="39"/>
    </row>
    <row r="88" spans="11:11" s="16" customFormat="1" x14ac:dyDescent="0.25">
      <c r="K88" s="39"/>
    </row>
    <row r="89" spans="11:11" s="16" customFormat="1" x14ac:dyDescent="0.25">
      <c r="K89" s="39"/>
    </row>
    <row r="90" spans="11:11" s="16" customFormat="1" x14ac:dyDescent="0.25">
      <c r="K90" s="39"/>
    </row>
    <row r="91" spans="11:11" s="16" customFormat="1" x14ac:dyDescent="0.25">
      <c r="K91" s="39"/>
    </row>
    <row r="92" spans="11:11" s="16" customFormat="1" x14ac:dyDescent="0.25">
      <c r="K92" s="39"/>
    </row>
    <row r="93" spans="11:11" s="16" customFormat="1" x14ac:dyDescent="0.25">
      <c r="K93" s="39"/>
    </row>
    <row r="94" spans="11:11" s="16" customFormat="1" x14ac:dyDescent="0.25">
      <c r="K94" s="39"/>
    </row>
    <row r="95" spans="11:11" s="16" customFormat="1" x14ac:dyDescent="0.25">
      <c r="K95" s="39"/>
    </row>
    <row r="96" spans="11:11" s="16" customFormat="1" x14ac:dyDescent="0.25">
      <c r="K96" s="39"/>
    </row>
    <row r="97" spans="11:11" s="16" customFormat="1" x14ac:dyDescent="0.25">
      <c r="K97" s="39"/>
    </row>
    <row r="98" spans="11:11" s="16" customFormat="1" x14ac:dyDescent="0.25">
      <c r="K98" s="39"/>
    </row>
    <row r="99" spans="11:11" s="16" customFormat="1" x14ac:dyDescent="0.25">
      <c r="K99" s="39"/>
    </row>
    <row r="100" spans="11:11" s="16" customFormat="1" x14ac:dyDescent="0.25">
      <c r="K100" s="39"/>
    </row>
    <row r="101" spans="11:11" s="16" customFormat="1" x14ac:dyDescent="0.25">
      <c r="K101" s="39"/>
    </row>
    <row r="102" spans="11:11" s="16" customFormat="1" x14ac:dyDescent="0.25">
      <c r="K102" s="39"/>
    </row>
    <row r="103" spans="11:11" s="16" customFormat="1" x14ac:dyDescent="0.25">
      <c r="K103" s="39"/>
    </row>
    <row r="104" spans="11:11" s="16" customFormat="1" x14ac:dyDescent="0.25">
      <c r="K104" s="39"/>
    </row>
    <row r="105" spans="11:11" s="16" customFormat="1" x14ac:dyDescent="0.25">
      <c r="K105" s="39"/>
    </row>
    <row r="106" spans="11:11" s="16" customFormat="1" x14ac:dyDescent="0.25">
      <c r="K106" s="39"/>
    </row>
    <row r="107" spans="11:11" s="16" customFormat="1" x14ac:dyDescent="0.25">
      <c r="K107" s="39"/>
    </row>
    <row r="108" spans="11:11" s="16" customFormat="1" x14ac:dyDescent="0.25">
      <c r="K108" s="39"/>
    </row>
    <row r="109" spans="11:11" s="16" customFormat="1" x14ac:dyDescent="0.25">
      <c r="K109" s="39"/>
    </row>
    <row r="110" spans="11:11" s="16" customFormat="1" x14ac:dyDescent="0.25">
      <c r="K110" s="39"/>
    </row>
    <row r="111" spans="11:11" s="16" customFormat="1" x14ac:dyDescent="0.25">
      <c r="K111" s="39"/>
    </row>
    <row r="112" spans="11:11" s="16" customFormat="1" x14ac:dyDescent="0.25">
      <c r="K112" s="39"/>
    </row>
    <row r="113" spans="11:11" s="16" customFormat="1" x14ac:dyDescent="0.25">
      <c r="K113" s="39"/>
    </row>
    <row r="114" spans="11:11" s="16" customFormat="1" x14ac:dyDescent="0.25">
      <c r="K114" s="39"/>
    </row>
    <row r="115" spans="11:11" s="16" customFormat="1" x14ac:dyDescent="0.25">
      <c r="K115" s="39"/>
    </row>
    <row r="116" spans="11:11" s="16" customFormat="1" x14ac:dyDescent="0.25">
      <c r="K116" s="39"/>
    </row>
    <row r="117" spans="11:11" s="16" customFormat="1" x14ac:dyDescent="0.25">
      <c r="K117" s="39"/>
    </row>
    <row r="118" spans="11:11" s="16" customFormat="1" x14ac:dyDescent="0.25">
      <c r="K118" s="39"/>
    </row>
    <row r="119" spans="11:11" s="16" customFormat="1" x14ac:dyDescent="0.25">
      <c r="K119" s="39"/>
    </row>
    <row r="120" spans="11:11" s="16" customFormat="1" x14ac:dyDescent="0.25">
      <c r="K120" s="39"/>
    </row>
    <row r="121" spans="11:11" s="16" customFormat="1" x14ac:dyDescent="0.25">
      <c r="K121" s="39"/>
    </row>
    <row r="122" spans="11:11" s="16" customFormat="1" x14ac:dyDescent="0.25">
      <c r="K122" s="39"/>
    </row>
    <row r="123" spans="11:11" s="16" customFormat="1" x14ac:dyDescent="0.25">
      <c r="K123" s="39"/>
    </row>
    <row r="124" spans="11:11" s="16" customFormat="1" x14ac:dyDescent="0.25">
      <c r="K124" s="39"/>
    </row>
    <row r="125" spans="11:11" s="16" customFormat="1" x14ac:dyDescent="0.25">
      <c r="K125" s="39"/>
    </row>
    <row r="126" spans="11:11" s="16" customFormat="1" x14ac:dyDescent="0.25">
      <c r="K126" s="39"/>
    </row>
    <row r="127" spans="11:11" s="16" customFormat="1" x14ac:dyDescent="0.25">
      <c r="K127" s="39"/>
    </row>
    <row r="128" spans="11:11" s="16" customFormat="1" x14ac:dyDescent="0.25">
      <c r="K128" s="39"/>
    </row>
    <row r="129" spans="11:11" s="16" customFormat="1" x14ac:dyDescent="0.25">
      <c r="K129" s="39"/>
    </row>
    <row r="130" spans="11:11" s="16" customFormat="1" x14ac:dyDescent="0.25">
      <c r="K130" s="39"/>
    </row>
    <row r="131" spans="11:11" s="16" customFormat="1" x14ac:dyDescent="0.25">
      <c r="K131" s="39"/>
    </row>
    <row r="132" spans="11:11" s="16" customFormat="1" x14ac:dyDescent="0.25">
      <c r="K132" s="39"/>
    </row>
    <row r="133" spans="11:11" s="16" customFormat="1" x14ac:dyDescent="0.25">
      <c r="K133" s="39"/>
    </row>
    <row r="134" spans="11:11" s="16" customFormat="1" x14ac:dyDescent="0.25">
      <c r="K134" s="39"/>
    </row>
    <row r="135" spans="11:11" s="16" customFormat="1" x14ac:dyDescent="0.25">
      <c r="K135" s="39"/>
    </row>
    <row r="136" spans="11:11" s="16" customFormat="1" x14ac:dyDescent="0.25">
      <c r="K136" s="39"/>
    </row>
    <row r="137" spans="11:11" s="16" customFormat="1" x14ac:dyDescent="0.25">
      <c r="K137" s="39"/>
    </row>
    <row r="138" spans="11:11" s="16" customFormat="1" x14ac:dyDescent="0.25">
      <c r="K138" s="39"/>
    </row>
    <row r="139" spans="11:11" s="16" customFormat="1" x14ac:dyDescent="0.25">
      <c r="K139" s="39"/>
    </row>
    <row r="140" spans="11:11" s="16" customFormat="1" x14ac:dyDescent="0.25">
      <c r="K140" s="39"/>
    </row>
    <row r="141" spans="11:11" s="16" customFormat="1" x14ac:dyDescent="0.25">
      <c r="K141" s="39"/>
    </row>
    <row r="142" spans="11:11" s="16" customFormat="1" x14ac:dyDescent="0.25"/>
    <row r="143" spans="11:11" s="16" customFormat="1" x14ac:dyDescent="0.25"/>
    <row r="144" spans="11:11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  <row r="196" s="16" customFormat="1" x14ac:dyDescent="0.25"/>
    <row r="197" s="16" customFormat="1" x14ac:dyDescent="0.25"/>
    <row r="198" s="16" customFormat="1" x14ac:dyDescent="0.25"/>
    <row r="199" s="16" customFormat="1" x14ac:dyDescent="0.25"/>
    <row r="200" s="16" customFormat="1" x14ac:dyDescent="0.25"/>
    <row r="201" s="16" customFormat="1" x14ac:dyDescent="0.25"/>
    <row r="202" s="16" customFormat="1" x14ac:dyDescent="0.25"/>
    <row r="203" s="16" customFormat="1" x14ac:dyDescent="0.25"/>
    <row r="204" s="16" customFormat="1" x14ac:dyDescent="0.25"/>
    <row r="205" s="16" customFormat="1" x14ac:dyDescent="0.25"/>
    <row r="206" s="16" customFormat="1" x14ac:dyDescent="0.25"/>
    <row r="207" s="16" customFormat="1" x14ac:dyDescent="0.25"/>
    <row r="208" s="16" customFormat="1" x14ac:dyDescent="0.25"/>
    <row r="209" s="16" customFormat="1" x14ac:dyDescent="0.25"/>
    <row r="210" s="16" customFormat="1" x14ac:dyDescent="0.25"/>
    <row r="211" s="16" customFormat="1" x14ac:dyDescent="0.25"/>
    <row r="212" s="16" customFormat="1" x14ac:dyDescent="0.25"/>
    <row r="213" s="16" customFormat="1" x14ac:dyDescent="0.25"/>
    <row r="214" s="16" customFormat="1" x14ac:dyDescent="0.25"/>
    <row r="215" s="16" customFormat="1" x14ac:dyDescent="0.25"/>
    <row r="216" s="16" customFormat="1" x14ac:dyDescent="0.25"/>
    <row r="217" s="16" customFormat="1" x14ac:dyDescent="0.25"/>
    <row r="218" s="16" customFormat="1" x14ac:dyDescent="0.25"/>
    <row r="219" s="16" customFormat="1" x14ac:dyDescent="0.25"/>
    <row r="220" s="16" customFormat="1" x14ac:dyDescent="0.25"/>
    <row r="221" s="16" customFormat="1" x14ac:dyDescent="0.25"/>
    <row r="222" s="16" customFormat="1" x14ac:dyDescent="0.25"/>
    <row r="223" s="16" customFormat="1" x14ac:dyDescent="0.25"/>
    <row r="224" s="16" customFormat="1" x14ac:dyDescent="0.25"/>
    <row r="225" s="16" customFormat="1" x14ac:dyDescent="0.25"/>
    <row r="226" s="16" customFormat="1" x14ac:dyDescent="0.25"/>
    <row r="227" s="16" customFormat="1" x14ac:dyDescent="0.25"/>
    <row r="228" s="16" customFormat="1" x14ac:dyDescent="0.25"/>
    <row r="229" s="16" customFormat="1" x14ac:dyDescent="0.25"/>
    <row r="230" s="16" customFormat="1" x14ac:dyDescent="0.25"/>
    <row r="231" s="16" customFormat="1" x14ac:dyDescent="0.25"/>
    <row r="232" s="16" customFormat="1" x14ac:dyDescent="0.25"/>
    <row r="233" s="16" customFormat="1" x14ac:dyDescent="0.25"/>
    <row r="234" s="16" customFormat="1" x14ac:dyDescent="0.25"/>
    <row r="235" s="16" customFormat="1" x14ac:dyDescent="0.25"/>
    <row r="236" s="16" customFormat="1" x14ac:dyDescent="0.25"/>
    <row r="237" s="16" customFormat="1" x14ac:dyDescent="0.25"/>
    <row r="238" s="16" customFormat="1" x14ac:dyDescent="0.25"/>
    <row r="239" s="16" customFormat="1" x14ac:dyDescent="0.25"/>
    <row r="240" s="16" customFormat="1" x14ac:dyDescent="0.25"/>
    <row r="241" s="16" customFormat="1" x14ac:dyDescent="0.25"/>
    <row r="242" s="16" customFormat="1" x14ac:dyDescent="0.25"/>
    <row r="243" s="16" customFormat="1" x14ac:dyDescent="0.25"/>
    <row r="244" s="16" customFormat="1" x14ac:dyDescent="0.25"/>
    <row r="245" s="16" customFormat="1" x14ac:dyDescent="0.25"/>
    <row r="246" s="16" customFormat="1" x14ac:dyDescent="0.25"/>
    <row r="247" s="16" customFormat="1" x14ac:dyDescent="0.25"/>
    <row r="248" s="16" customFormat="1" x14ac:dyDescent="0.25"/>
    <row r="249" s="16" customFormat="1" x14ac:dyDescent="0.25"/>
    <row r="250" s="16" customFormat="1" x14ac:dyDescent="0.25"/>
    <row r="251" s="16" customFormat="1" x14ac:dyDescent="0.25"/>
    <row r="252" s="16" customFormat="1" x14ac:dyDescent="0.25"/>
    <row r="253" s="16" customFormat="1" x14ac:dyDescent="0.25"/>
    <row r="254" s="16" customFormat="1" x14ac:dyDescent="0.25"/>
    <row r="255" s="16" customFormat="1" x14ac:dyDescent="0.25"/>
    <row r="256" s="16" customFormat="1" x14ac:dyDescent="0.25"/>
    <row r="257" s="16" customFormat="1" x14ac:dyDescent="0.25"/>
    <row r="258" s="16" customFormat="1" x14ac:dyDescent="0.25"/>
    <row r="259" s="16" customFormat="1" x14ac:dyDescent="0.25"/>
    <row r="260" s="16" customFormat="1" x14ac:dyDescent="0.25"/>
    <row r="261" s="16" customFormat="1" x14ac:dyDescent="0.25"/>
    <row r="262" s="16" customFormat="1" x14ac:dyDescent="0.25"/>
    <row r="263" s="16" customFormat="1" x14ac:dyDescent="0.25"/>
    <row r="264" s="16" customFormat="1" x14ac:dyDescent="0.25"/>
    <row r="265" s="16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2583" s="5" customFormat="1" x14ac:dyDescent="0.25"/>
    <row r="2584" s="5" customFormat="1" x14ac:dyDescent="0.25"/>
    <row r="2585" s="5" customFormat="1" x14ac:dyDescent="0.25"/>
    <row r="2586" s="5" customFormat="1" x14ac:dyDescent="0.25"/>
    <row r="2587" s="5" customFormat="1" x14ac:dyDescent="0.25"/>
    <row r="2588" s="5" customFormat="1" x14ac:dyDescent="0.25"/>
    <row r="2589" s="5" customFormat="1" x14ac:dyDescent="0.25"/>
    <row r="2590" s="5" customFormat="1" x14ac:dyDescent="0.25"/>
    <row r="2591" s="5" customFormat="1" x14ac:dyDescent="0.25"/>
    <row r="2592" s="5" customFormat="1" x14ac:dyDescent="0.25"/>
    <row r="2593" s="5" customFormat="1" x14ac:dyDescent="0.25"/>
    <row r="2594" s="5" customFormat="1" x14ac:dyDescent="0.25"/>
    <row r="2595" s="5" customFormat="1" x14ac:dyDescent="0.25"/>
    <row r="2596" s="5" customFormat="1" x14ac:dyDescent="0.25"/>
    <row r="2597" s="5" customFormat="1" x14ac:dyDescent="0.25"/>
    <row r="2598" s="5" customFormat="1" x14ac:dyDescent="0.25"/>
    <row r="2599" s="5" customFormat="1" x14ac:dyDescent="0.25"/>
    <row r="2600" s="5" customFormat="1" x14ac:dyDescent="0.25"/>
    <row r="2601" s="5" customFormat="1" x14ac:dyDescent="0.25"/>
    <row r="2602" s="5" customFormat="1" x14ac:dyDescent="0.25"/>
    <row r="2603" s="5" customFormat="1" x14ac:dyDescent="0.25"/>
    <row r="2604" s="5" customFormat="1" x14ac:dyDescent="0.25"/>
    <row r="2605" s="5" customFormat="1" x14ac:dyDescent="0.25"/>
    <row r="2606" s="5" customFormat="1" x14ac:dyDescent="0.25"/>
    <row r="2607" s="5" customFormat="1" x14ac:dyDescent="0.25"/>
    <row r="2608" s="5" customFormat="1" x14ac:dyDescent="0.25"/>
    <row r="2609" s="5" customFormat="1" x14ac:dyDescent="0.25"/>
    <row r="2610" s="5" customFormat="1" x14ac:dyDescent="0.25"/>
    <row r="2611" s="5" customFormat="1" x14ac:dyDescent="0.25"/>
    <row r="2612" s="5" customFormat="1" x14ac:dyDescent="0.25"/>
    <row r="2613" s="5" customFormat="1" x14ac:dyDescent="0.25"/>
    <row r="2614" s="5" customFormat="1" x14ac:dyDescent="0.25"/>
    <row r="2615" s="5" customFormat="1" x14ac:dyDescent="0.25"/>
    <row r="2616" s="5" customFormat="1" x14ac:dyDescent="0.25"/>
    <row r="2617" s="5" customFormat="1" x14ac:dyDescent="0.25"/>
    <row r="2618" s="5" customFormat="1" x14ac:dyDescent="0.25"/>
    <row r="2619" s="5" customFormat="1" x14ac:dyDescent="0.25"/>
    <row r="2620" s="5" customFormat="1" x14ac:dyDescent="0.25"/>
    <row r="2621" s="5" customFormat="1" x14ac:dyDescent="0.25"/>
    <row r="2622" s="5" customFormat="1" x14ac:dyDescent="0.25"/>
    <row r="2623" s="5" customFormat="1" x14ac:dyDescent="0.25"/>
    <row r="2624" s="5" customFormat="1" x14ac:dyDescent="0.25"/>
    <row r="2625" s="5" customFormat="1" x14ac:dyDescent="0.25"/>
    <row r="2626" s="5" customFormat="1" x14ac:dyDescent="0.25"/>
    <row r="2627" s="5" customFormat="1" x14ac:dyDescent="0.25"/>
    <row r="2628" s="5" customFormat="1" x14ac:dyDescent="0.25"/>
    <row r="2629" s="5" customFormat="1" x14ac:dyDescent="0.25"/>
    <row r="2630" s="5" customFormat="1" x14ac:dyDescent="0.25"/>
    <row r="2631" s="5" customFormat="1" x14ac:dyDescent="0.25"/>
    <row r="2632" s="5" customFormat="1" x14ac:dyDescent="0.25"/>
    <row r="2633" s="5" customFormat="1" x14ac:dyDescent="0.25"/>
    <row r="2634" s="5" customFormat="1" x14ac:dyDescent="0.25"/>
    <row r="2635" s="5" customFormat="1" x14ac:dyDescent="0.25"/>
    <row r="2636" s="5" customFormat="1" x14ac:dyDescent="0.25"/>
    <row r="2637" s="5" customFormat="1" x14ac:dyDescent="0.25"/>
    <row r="2638" s="5" customFormat="1" x14ac:dyDescent="0.25"/>
    <row r="2639" s="5" customFormat="1" x14ac:dyDescent="0.25"/>
    <row r="2640" s="5" customFormat="1" x14ac:dyDescent="0.25"/>
    <row r="2641" s="5" customFormat="1" x14ac:dyDescent="0.25"/>
    <row r="2642" s="5" customFormat="1" x14ac:dyDescent="0.25"/>
    <row r="2643" s="5" customFormat="1" x14ac:dyDescent="0.25"/>
    <row r="2644" s="5" customFormat="1" x14ac:dyDescent="0.25"/>
    <row r="2645" s="5" customFormat="1" x14ac:dyDescent="0.25"/>
    <row r="2646" s="5" customFormat="1" x14ac:dyDescent="0.25"/>
    <row r="2647" s="5" customFormat="1" x14ac:dyDescent="0.25"/>
    <row r="2648" s="5" customFormat="1" x14ac:dyDescent="0.25"/>
    <row r="2649" s="5" customFormat="1" x14ac:dyDescent="0.25"/>
    <row r="2650" s="5" customFormat="1" x14ac:dyDescent="0.25"/>
    <row r="2651" s="5" customFormat="1" x14ac:dyDescent="0.25"/>
    <row r="2652" s="5" customFormat="1" x14ac:dyDescent="0.25"/>
    <row r="2653" s="5" customFormat="1" x14ac:dyDescent="0.25"/>
    <row r="2654" s="5" customFormat="1" x14ac:dyDescent="0.25"/>
    <row r="2655" s="5" customFormat="1" x14ac:dyDescent="0.25"/>
    <row r="2656" s="5" customFormat="1" x14ac:dyDescent="0.25"/>
    <row r="2657" s="5" customFormat="1" x14ac:dyDescent="0.25"/>
    <row r="2658" s="5" customFormat="1" x14ac:dyDescent="0.25"/>
    <row r="2659" s="5" customFormat="1" x14ac:dyDescent="0.25"/>
    <row r="2660" s="5" customFormat="1" x14ac:dyDescent="0.25"/>
    <row r="2661" s="5" customFormat="1" x14ac:dyDescent="0.25"/>
    <row r="2662" s="5" customFormat="1" x14ac:dyDescent="0.25"/>
    <row r="2663" s="5" customFormat="1" x14ac:dyDescent="0.25"/>
    <row r="2664" s="5" customFormat="1" x14ac:dyDescent="0.25"/>
    <row r="2665" s="5" customFormat="1" x14ac:dyDescent="0.25"/>
    <row r="2666" s="5" customFormat="1" x14ac:dyDescent="0.25"/>
    <row r="2667" s="5" customFormat="1" x14ac:dyDescent="0.25"/>
    <row r="2668" s="5" customFormat="1" x14ac:dyDescent="0.25"/>
    <row r="2669" s="5" customFormat="1" x14ac:dyDescent="0.25"/>
    <row r="2670" s="5" customFormat="1" x14ac:dyDescent="0.25"/>
    <row r="2671" s="5" customFormat="1" x14ac:dyDescent="0.25"/>
    <row r="2672" s="5" customFormat="1" x14ac:dyDescent="0.25"/>
    <row r="2673" s="5" customFormat="1" x14ac:dyDescent="0.25"/>
    <row r="2674" s="5" customFormat="1" x14ac:dyDescent="0.25"/>
    <row r="2675" s="5" customFormat="1" x14ac:dyDescent="0.25"/>
    <row r="2676" s="5" customFormat="1" x14ac:dyDescent="0.25"/>
    <row r="2677" s="5" customFormat="1" x14ac:dyDescent="0.25"/>
    <row r="2678" s="5" customFormat="1" x14ac:dyDescent="0.25"/>
    <row r="2679" s="5" customFormat="1" x14ac:dyDescent="0.25"/>
    <row r="2680" s="5" customFormat="1" x14ac:dyDescent="0.25"/>
    <row r="2681" s="5" customFormat="1" x14ac:dyDescent="0.25"/>
    <row r="2682" s="5" customFormat="1" x14ac:dyDescent="0.25"/>
    <row r="2683" s="5" customFormat="1" x14ac:dyDescent="0.25"/>
    <row r="2684" s="5" customFormat="1" x14ac:dyDescent="0.25"/>
    <row r="2685" s="5" customFormat="1" x14ac:dyDescent="0.25"/>
    <row r="2686" s="5" customFormat="1" x14ac:dyDescent="0.25"/>
    <row r="2687" s="5" customFormat="1" x14ac:dyDescent="0.25"/>
    <row r="2688" s="5" customFormat="1" x14ac:dyDescent="0.25"/>
    <row r="2689" s="5" customFormat="1" x14ac:dyDescent="0.25"/>
    <row r="2690" s="5" customFormat="1" x14ac:dyDescent="0.25"/>
    <row r="2691" s="5" customFormat="1" x14ac:dyDescent="0.25"/>
    <row r="2692" s="5" customFormat="1" x14ac:dyDescent="0.25"/>
    <row r="2693" s="5" customFormat="1" x14ac:dyDescent="0.25"/>
    <row r="2694" s="5" customFormat="1" x14ac:dyDescent="0.25"/>
    <row r="2695" s="5" customFormat="1" x14ac:dyDescent="0.25"/>
    <row r="2696" s="5" customFormat="1" x14ac:dyDescent="0.25"/>
    <row r="2697" s="5" customFormat="1" x14ac:dyDescent="0.25"/>
    <row r="2698" s="5" customFormat="1" x14ac:dyDescent="0.25"/>
    <row r="2699" s="5" customFormat="1" x14ac:dyDescent="0.25"/>
    <row r="2700" s="5" customFormat="1" x14ac:dyDescent="0.25"/>
    <row r="2701" s="5" customFormat="1" x14ac:dyDescent="0.25"/>
    <row r="2702" s="5" customFormat="1" x14ac:dyDescent="0.25"/>
    <row r="2703" s="5" customFormat="1" x14ac:dyDescent="0.25"/>
    <row r="2704" s="5" customFormat="1" x14ac:dyDescent="0.25"/>
    <row r="2705" s="5" customFormat="1" x14ac:dyDescent="0.25"/>
    <row r="2706" s="5" customFormat="1" x14ac:dyDescent="0.25"/>
    <row r="2707" s="5" customFormat="1" x14ac:dyDescent="0.25"/>
    <row r="2708" s="5" customFormat="1" x14ac:dyDescent="0.25"/>
    <row r="2709" s="5" customFormat="1" x14ac:dyDescent="0.25"/>
    <row r="2710" s="5" customFormat="1" x14ac:dyDescent="0.25"/>
    <row r="2711" s="5" customFormat="1" x14ac:dyDescent="0.25"/>
    <row r="2712" s="5" customFormat="1" x14ac:dyDescent="0.25"/>
    <row r="2713" s="5" customFormat="1" x14ac:dyDescent="0.25"/>
    <row r="2714" s="5" customFormat="1" x14ac:dyDescent="0.25"/>
    <row r="2715" s="5" customFormat="1" x14ac:dyDescent="0.25"/>
    <row r="2716" s="5" customFormat="1" x14ac:dyDescent="0.25"/>
    <row r="2717" s="5" customFormat="1" x14ac:dyDescent="0.25"/>
    <row r="2718" s="5" customFormat="1" x14ac:dyDescent="0.25"/>
    <row r="2719" s="5" customFormat="1" x14ac:dyDescent="0.25"/>
    <row r="2720" s="5" customFormat="1" x14ac:dyDescent="0.25"/>
    <row r="2721" s="5" customFormat="1" x14ac:dyDescent="0.25"/>
    <row r="2722" s="5" customFormat="1" x14ac:dyDescent="0.25"/>
    <row r="2723" s="5" customFormat="1" x14ac:dyDescent="0.25"/>
    <row r="2724" s="5" customFormat="1" x14ac:dyDescent="0.25"/>
    <row r="2725" s="5" customFormat="1" x14ac:dyDescent="0.25"/>
    <row r="2726" s="5" customFormat="1" x14ac:dyDescent="0.25"/>
    <row r="2727" s="5" customFormat="1" x14ac:dyDescent="0.25"/>
    <row r="2728" s="5" customFormat="1" x14ac:dyDescent="0.25"/>
    <row r="2729" s="5" customFormat="1" x14ac:dyDescent="0.25"/>
    <row r="2730" s="5" customFormat="1" x14ac:dyDescent="0.25"/>
    <row r="2731" s="5" customFormat="1" x14ac:dyDescent="0.25"/>
    <row r="2732" s="5" customFormat="1" x14ac:dyDescent="0.25"/>
    <row r="2733" s="5" customFormat="1" x14ac:dyDescent="0.25"/>
    <row r="2734" s="5" customFormat="1" x14ac:dyDescent="0.25"/>
    <row r="2735" s="5" customFormat="1" x14ac:dyDescent="0.25"/>
    <row r="2736" s="5" customFormat="1" x14ac:dyDescent="0.25"/>
    <row r="2737" s="5" customFormat="1" x14ac:dyDescent="0.25"/>
    <row r="2738" s="5" customFormat="1" x14ac:dyDescent="0.25"/>
    <row r="2739" s="5" customFormat="1" x14ac:dyDescent="0.25"/>
    <row r="2740" s="5" customFormat="1" x14ac:dyDescent="0.25"/>
    <row r="2741" s="5" customFormat="1" x14ac:dyDescent="0.25"/>
    <row r="2742" s="5" customFormat="1" x14ac:dyDescent="0.25"/>
    <row r="2743" s="5" customFormat="1" x14ac:dyDescent="0.25"/>
    <row r="2744" s="5" customFormat="1" x14ac:dyDescent="0.25"/>
    <row r="2745" s="5" customFormat="1" x14ac:dyDescent="0.25"/>
    <row r="2746" s="5" customFormat="1" x14ac:dyDescent="0.25"/>
    <row r="2747" s="5" customFormat="1" x14ac:dyDescent="0.25"/>
    <row r="2748" s="5" customFormat="1" x14ac:dyDescent="0.25"/>
    <row r="2749" s="5" customFormat="1" x14ac:dyDescent="0.25"/>
    <row r="2750" s="5" customFormat="1" x14ac:dyDescent="0.25"/>
    <row r="2751" s="5" customFormat="1" x14ac:dyDescent="0.25"/>
    <row r="2752" s="5" customFormat="1" x14ac:dyDescent="0.25"/>
    <row r="2753" s="5" customFormat="1" x14ac:dyDescent="0.25"/>
    <row r="2754" s="5" customFormat="1" x14ac:dyDescent="0.25"/>
    <row r="2755" s="5" customFormat="1" x14ac:dyDescent="0.25"/>
    <row r="2756" s="5" customFormat="1" x14ac:dyDescent="0.25"/>
    <row r="2757" s="5" customFormat="1" x14ac:dyDescent="0.25"/>
    <row r="2758" s="5" customFormat="1" x14ac:dyDescent="0.25"/>
    <row r="2759" s="5" customFormat="1" x14ac:dyDescent="0.25"/>
    <row r="2760" s="5" customFormat="1" x14ac:dyDescent="0.25"/>
    <row r="2761" s="5" customFormat="1" x14ac:dyDescent="0.25"/>
    <row r="2762" s="5" customFormat="1" x14ac:dyDescent="0.25"/>
    <row r="2763" s="5" customFormat="1" x14ac:dyDescent="0.25"/>
    <row r="2764" s="5" customFormat="1" x14ac:dyDescent="0.25"/>
    <row r="2765" s="5" customFormat="1" x14ac:dyDescent="0.25"/>
    <row r="2766" s="5" customFormat="1" x14ac:dyDescent="0.25"/>
    <row r="2767" s="5" customFormat="1" x14ac:dyDescent="0.25"/>
    <row r="2768" s="5" customFormat="1" x14ac:dyDescent="0.25"/>
    <row r="2769" s="5" customFormat="1" x14ac:dyDescent="0.25"/>
    <row r="2770" s="5" customFormat="1" x14ac:dyDescent="0.25"/>
    <row r="2771" s="5" customFormat="1" x14ac:dyDescent="0.25"/>
    <row r="2772" s="5" customFormat="1" x14ac:dyDescent="0.25"/>
    <row r="2773" s="5" customFormat="1" x14ac:dyDescent="0.25"/>
    <row r="2774" s="5" customFormat="1" x14ac:dyDescent="0.25"/>
    <row r="2775" s="5" customFormat="1" x14ac:dyDescent="0.25"/>
    <row r="2776" s="5" customFormat="1" x14ac:dyDescent="0.25"/>
    <row r="2777" s="5" customFormat="1" x14ac:dyDescent="0.25"/>
    <row r="2778" s="5" customFormat="1" x14ac:dyDescent="0.25"/>
    <row r="2779" s="5" customFormat="1" x14ac:dyDescent="0.25"/>
    <row r="2780" s="5" customFormat="1" x14ac:dyDescent="0.25"/>
    <row r="2781" s="5" customFormat="1" x14ac:dyDescent="0.25"/>
    <row r="2782" s="5" customFormat="1" x14ac:dyDescent="0.25"/>
    <row r="2783" s="5" customFormat="1" x14ac:dyDescent="0.25"/>
    <row r="2784" s="5" customFormat="1" x14ac:dyDescent="0.25"/>
    <row r="2785" s="5" customFormat="1" x14ac:dyDescent="0.25"/>
    <row r="2786" s="5" customFormat="1" x14ac:dyDescent="0.25"/>
    <row r="2787" s="5" customFormat="1" x14ac:dyDescent="0.25"/>
    <row r="2788" s="5" customFormat="1" x14ac:dyDescent="0.25"/>
    <row r="2789" s="5" customFormat="1" x14ac:dyDescent="0.25"/>
    <row r="2790" s="5" customFormat="1" x14ac:dyDescent="0.25"/>
    <row r="2791" s="5" customFormat="1" x14ac:dyDescent="0.25"/>
    <row r="2792" s="5" customFormat="1" x14ac:dyDescent="0.25"/>
    <row r="2793" s="5" customFormat="1" x14ac:dyDescent="0.25"/>
    <row r="2794" s="5" customFormat="1" x14ac:dyDescent="0.25"/>
    <row r="2795" s="5" customFormat="1" x14ac:dyDescent="0.25"/>
    <row r="2796" s="5" customFormat="1" x14ac:dyDescent="0.25"/>
    <row r="2797" s="5" customFormat="1" x14ac:dyDescent="0.25"/>
    <row r="2798" s="5" customFormat="1" x14ac:dyDescent="0.25"/>
    <row r="2799" s="5" customFormat="1" x14ac:dyDescent="0.25"/>
    <row r="2800" s="5" customFormat="1" x14ac:dyDescent="0.25"/>
    <row r="2801" s="5" customFormat="1" x14ac:dyDescent="0.25"/>
    <row r="2802" s="5" customFormat="1" x14ac:dyDescent="0.25"/>
    <row r="2803" s="5" customFormat="1" x14ac:dyDescent="0.25"/>
    <row r="2804" s="5" customFormat="1" x14ac:dyDescent="0.25"/>
    <row r="2805" s="5" customFormat="1" x14ac:dyDescent="0.25"/>
    <row r="2806" s="5" customFormat="1" x14ac:dyDescent="0.25"/>
    <row r="2807" s="5" customFormat="1" x14ac:dyDescent="0.25"/>
    <row r="2808" s="5" customFormat="1" x14ac:dyDescent="0.25"/>
    <row r="2809" s="5" customFormat="1" x14ac:dyDescent="0.25"/>
    <row r="2810" s="5" customFormat="1" x14ac:dyDescent="0.25"/>
    <row r="2811" s="5" customFormat="1" x14ac:dyDescent="0.25"/>
    <row r="2812" s="5" customFormat="1" x14ac:dyDescent="0.25"/>
    <row r="2813" s="5" customFormat="1" x14ac:dyDescent="0.25"/>
    <row r="2814" s="5" customFormat="1" x14ac:dyDescent="0.25"/>
    <row r="2815" s="5" customFormat="1" x14ac:dyDescent="0.25"/>
    <row r="2816" s="5" customFormat="1" x14ac:dyDescent="0.25"/>
    <row r="2817" s="5" customFormat="1" x14ac:dyDescent="0.25"/>
    <row r="2818" s="5" customFormat="1" x14ac:dyDescent="0.25"/>
    <row r="2819" s="5" customFormat="1" x14ac:dyDescent="0.25"/>
    <row r="2820" s="5" customFormat="1" x14ac:dyDescent="0.25"/>
    <row r="2821" s="5" customFormat="1" x14ac:dyDescent="0.25"/>
    <row r="2822" s="5" customFormat="1" x14ac:dyDescent="0.25"/>
    <row r="2823" s="5" customFormat="1" x14ac:dyDescent="0.25"/>
    <row r="2824" s="5" customFormat="1" x14ac:dyDescent="0.25"/>
    <row r="2825" s="5" customFormat="1" x14ac:dyDescent="0.25"/>
    <row r="2826" s="5" customFormat="1" x14ac:dyDescent="0.25"/>
    <row r="2827" s="5" customFormat="1" x14ac:dyDescent="0.25"/>
    <row r="2828" s="5" customFormat="1" x14ac:dyDescent="0.25"/>
    <row r="2829" s="5" customFormat="1" x14ac:dyDescent="0.25"/>
    <row r="2830" s="5" customFormat="1" x14ac:dyDescent="0.25"/>
    <row r="2831" s="5" customFormat="1" x14ac:dyDescent="0.25"/>
    <row r="2832" s="5" customFormat="1" x14ac:dyDescent="0.25"/>
    <row r="2833" s="5" customFormat="1" x14ac:dyDescent="0.25"/>
    <row r="2834" s="5" customFormat="1" x14ac:dyDescent="0.25"/>
    <row r="2835" s="5" customFormat="1" x14ac:dyDescent="0.25"/>
    <row r="2836" s="5" customFormat="1" x14ac:dyDescent="0.25"/>
    <row r="2837" s="5" customFormat="1" x14ac:dyDescent="0.25"/>
    <row r="2838" s="5" customFormat="1" x14ac:dyDescent="0.25"/>
    <row r="2839" s="5" customFormat="1" x14ac:dyDescent="0.25"/>
    <row r="2840" s="5" customFormat="1" x14ac:dyDescent="0.25"/>
    <row r="2841" s="5" customFormat="1" x14ac:dyDescent="0.25"/>
    <row r="2842" s="5" customFormat="1" x14ac:dyDescent="0.25"/>
    <row r="2843" s="5" customFormat="1" x14ac:dyDescent="0.25"/>
    <row r="2844" s="5" customFormat="1" x14ac:dyDescent="0.25"/>
    <row r="2845" s="5" customFormat="1" x14ac:dyDescent="0.25"/>
    <row r="2846" s="5" customFormat="1" x14ac:dyDescent="0.25"/>
    <row r="2847" s="5" customFormat="1" x14ac:dyDescent="0.25"/>
    <row r="2848" s="5" customFormat="1" x14ac:dyDescent="0.25"/>
    <row r="2849" s="5" customFormat="1" x14ac:dyDescent="0.25"/>
    <row r="2850" s="5" customFormat="1" x14ac:dyDescent="0.25"/>
    <row r="2851" s="5" customFormat="1" x14ac:dyDescent="0.25"/>
    <row r="2852" s="5" customFormat="1" x14ac:dyDescent="0.25"/>
    <row r="2853" s="5" customFormat="1" x14ac:dyDescent="0.25"/>
    <row r="2854" s="5" customFormat="1" x14ac:dyDescent="0.25"/>
    <row r="2855" s="5" customFormat="1" x14ac:dyDescent="0.25"/>
    <row r="2856" s="5" customFormat="1" x14ac:dyDescent="0.25"/>
    <row r="2857" s="5" customFormat="1" x14ac:dyDescent="0.25"/>
    <row r="2858" s="5" customFormat="1" x14ac:dyDescent="0.25"/>
    <row r="2859" s="5" customFormat="1" x14ac:dyDescent="0.25"/>
    <row r="2860" s="5" customFormat="1" x14ac:dyDescent="0.25"/>
    <row r="2861" s="5" customFormat="1" x14ac:dyDescent="0.25"/>
    <row r="2862" s="5" customFormat="1" x14ac:dyDescent="0.25"/>
    <row r="2863" s="5" customFormat="1" x14ac:dyDescent="0.25"/>
    <row r="2864" s="5" customFormat="1" x14ac:dyDescent="0.25"/>
    <row r="2865" s="5" customFormat="1" x14ac:dyDescent="0.25"/>
    <row r="2866" s="5" customFormat="1" x14ac:dyDescent="0.25"/>
    <row r="2867" s="5" customFormat="1" x14ac:dyDescent="0.25"/>
    <row r="2868" s="5" customFormat="1" x14ac:dyDescent="0.25"/>
    <row r="2869" s="5" customFormat="1" x14ac:dyDescent="0.25"/>
    <row r="2870" s="5" customFormat="1" x14ac:dyDescent="0.25"/>
    <row r="2871" s="5" customFormat="1" x14ac:dyDescent="0.25"/>
    <row r="2872" s="5" customFormat="1" x14ac:dyDescent="0.25"/>
    <row r="2873" s="5" customFormat="1" x14ac:dyDescent="0.25"/>
    <row r="2874" s="5" customFormat="1" x14ac:dyDescent="0.25"/>
    <row r="2875" s="5" customFormat="1" x14ac:dyDescent="0.25"/>
    <row r="2876" s="5" customFormat="1" x14ac:dyDescent="0.25"/>
    <row r="2877" s="5" customFormat="1" x14ac:dyDescent="0.25"/>
    <row r="2878" s="5" customFormat="1" x14ac:dyDescent="0.25"/>
    <row r="2879" s="5" customFormat="1" x14ac:dyDescent="0.25"/>
    <row r="2880" s="5" customFormat="1" x14ac:dyDescent="0.25"/>
    <row r="2881" s="5" customFormat="1" x14ac:dyDescent="0.25"/>
    <row r="2882" s="5" customFormat="1" x14ac:dyDescent="0.25"/>
    <row r="2883" s="5" customFormat="1" x14ac:dyDescent="0.25"/>
    <row r="2884" s="5" customFormat="1" x14ac:dyDescent="0.25"/>
    <row r="2885" s="5" customFormat="1" x14ac:dyDescent="0.25"/>
    <row r="2886" s="5" customFormat="1" x14ac:dyDescent="0.25"/>
    <row r="2887" s="5" customFormat="1" x14ac:dyDescent="0.25"/>
    <row r="2888" s="5" customFormat="1" x14ac:dyDescent="0.25"/>
    <row r="2889" s="5" customFormat="1" x14ac:dyDescent="0.25"/>
    <row r="2890" s="5" customFormat="1" x14ac:dyDescent="0.25"/>
    <row r="2891" s="5" customFormat="1" x14ac:dyDescent="0.25"/>
    <row r="2892" s="5" customFormat="1" x14ac:dyDescent="0.25"/>
    <row r="2893" s="5" customFormat="1" x14ac:dyDescent="0.25"/>
    <row r="2894" s="5" customFormat="1" x14ac:dyDescent="0.25"/>
    <row r="2895" s="5" customFormat="1" x14ac:dyDescent="0.25"/>
    <row r="2896" s="5" customFormat="1" x14ac:dyDescent="0.25"/>
    <row r="2897" s="5" customFormat="1" x14ac:dyDescent="0.25"/>
    <row r="2898" s="5" customFormat="1" x14ac:dyDescent="0.25"/>
    <row r="2899" s="5" customFormat="1" x14ac:dyDescent="0.25"/>
    <row r="2900" s="5" customFormat="1" x14ac:dyDescent="0.25"/>
    <row r="2901" s="5" customFormat="1" x14ac:dyDescent="0.25"/>
    <row r="2902" s="5" customFormat="1" x14ac:dyDescent="0.25"/>
    <row r="2903" s="5" customFormat="1" x14ac:dyDescent="0.25"/>
    <row r="2904" s="5" customFormat="1" x14ac:dyDescent="0.25"/>
    <row r="2905" s="5" customFormat="1" x14ac:dyDescent="0.25"/>
    <row r="2906" s="5" customFormat="1" x14ac:dyDescent="0.25"/>
    <row r="2907" s="5" customFormat="1" x14ac:dyDescent="0.25"/>
    <row r="2908" s="5" customFormat="1" x14ac:dyDescent="0.25"/>
    <row r="2909" s="5" customFormat="1" x14ac:dyDescent="0.25"/>
    <row r="2910" s="5" customFormat="1" x14ac:dyDescent="0.25"/>
    <row r="2911" s="5" customFormat="1" x14ac:dyDescent="0.25"/>
    <row r="2912" s="5" customFormat="1" x14ac:dyDescent="0.25"/>
    <row r="2913" s="5" customFormat="1" x14ac:dyDescent="0.25"/>
    <row r="2914" s="5" customFormat="1" x14ac:dyDescent="0.25"/>
    <row r="2915" s="5" customFormat="1" x14ac:dyDescent="0.25"/>
    <row r="2916" s="5" customFormat="1" x14ac:dyDescent="0.25"/>
    <row r="2917" s="5" customFormat="1" x14ac:dyDescent="0.25"/>
    <row r="2918" s="5" customFormat="1" x14ac:dyDescent="0.25"/>
    <row r="2919" s="5" customFormat="1" x14ac:dyDescent="0.25"/>
    <row r="2920" s="5" customFormat="1" x14ac:dyDescent="0.25"/>
    <row r="2921" s="5" customFormat="1" x14ac:dyDescent="0.25"/>
    <row r="2922" s="5" customFormat="1" x14ac:dyDescent="0.25"/>
    <row r="2923" s="5" customFormat="1" x14ac:dyDescent="0.25"/>
    <row r="2924" s="5" customFormat="1" x14ac:dyDescent="0.25"/>
    <row r="2925" s="5" customFormat="1" x14ac:dyDescent="0.25"/>
    <row r="2926" s="5" customFormat="1" x14ac:dyDescent="0.25"/>
    <row r="2927" s="5" customFormat="1" x14ac:dyDescent="0.25"/>
    <row r="2928" s="5" customFormat="1" x14ac:dyDescent="0.25"/>
    <row r="2929" s="5" customFormat="1" x14ac:dyDescent="0.25"/>
    <row r="2930" s="5" customFormat="1" x14ac:dyDescent="0.25"/>
    <row r="2931" s="5" customFormat="1" x14ac:dyDescent="0.25"/>
    <row r="2932" s="5" customFormat="1" x14ac:dyDescent="0.25"/>
    <row r="2933" s="5" customFormat="1" x14ac:dyDescent="0.25"/>
    <row r="2934" s="5" customFormat="1" x14ac:dyDescent="0.25"/>
    <row r="2935" s="5" customFormat="1" x14ac:dyDescent="0.25"/>
    <row r="2936" s="5" customFormat="1" x14ac:dyDescent="0.25"/>
    <row r="2937" s="5" customFormat="1" x14ac:dyDescent="0.25"/>
    <row r="2938" s="5" customFormat="1" x14ac:dyDescent="0.25"/>
    <row r="2939" s="5" customFormat="1" x14ac:dyDescent="0.25"/>
    <row r="2940" s="5" customFormat="1" x14ac:dyDescent="0.25"/>
    <row r="2941" s="5" customFormat="1" x14ac:dyDescent="0.25"/>
    <row r="2942" s="5" customFormat="1" x14ac:dyDescent="0.25"/>
    <row r="2943" s="5" customFormat="1" x14ac:dyDescent="0.25"/>
    <row r="2944" s="5" customFormat="1" x14ac:dyDescent="0.25"/>
    <row r="2945" s="5" customFormat="1" x14ac:dyDescent="0.25"/>
    <row r="2946" s="5" customFormat="1" x14ac:dyDescent="0.25"/>
    <row r="2947" s="5" customFormat="1" x14ac:dyDescent="0.25"/>
    <row r="2948" s="5" customFormat="1" x14ac:dyDescent="0.25"/>
    <row r="2949" s="5" customFormat="1" x14ac:dyDescent="0.25"/>
    <row r="2950" s="5" customFormat="1" x14ac:dyDescent="0.25"/>
    <row r="2951" s="5" customFormat="1" x14ac:dyDescent="0.25"/>
    <row r="2952" s="5" customFormat="1" x14ac:dyDescent="0.25"/>
    <row r="2953" s="5" customFormat="1" x14ac:dyDescent="0.25"/>
    <row r="2954" s="5" customFormat="1" x14ac:dyDescent="0.25"/>
    <row r="2955" s="5" customFormat="1" x14ac:dyDescent="0.25"/>
    <row r="2956" s="5" customFormat="1" x14ac:dyDescent="0.25"/>
    <row r="2957" s="5" customFormat="1" x14ac:dyDescent="0.25"/>
    <row r="2958" s="5" customFormat="1" x14ac:dyDescent="0.25"/>
    <row r="2959" s="5" customFormat="1" x14ac:dyDescent="0.25"/>
    <row r="2960" s="5" customFormat="1" x14ac:dyDescent="0.25"/>
    <row r="2961" s="5" customFormat="1" x14ac:dyDescent="0.25"/>
    <row r="2962" s="5" customFormat="1" x14ac:dyDescent="0.25"/>
    <row r="2963" s="5" customFormat="1" x14ac:dyDescent="0.25"/>
    <row r="2964" s="5" customFormat="1" x14ac:dyDescent="0.25"/>
    <row r="2965" s="5" customFormat="1" x14ac:dyDescent="0.25"/>
    <row r="2966" s="5" customFormat="1" x14ac:dyDescent="0.25"/>
    <row r="2967" s="5" customFormat="1" x14ac:dyDescent="0.25"/>
    <row r="2968" s="5" customFormat="1" x14ac:dyDescent="0.25"/>
    <row r="2969" s="5" customFormat="1" x14ac:dyDescent="0.25"/>
    <row r="2970" s="5" customFormat="1" x14ac:dyDescent="0.25"/>
    <row r="2971" s="5" customFormat="1" x14ac:dyDescent="0.25"/>
    <row r="2972" s="5" customFormat="1" x14ac:dyDescent="0.25"/>
    <row r="2973" s="5" customFormat="1" x14ac:dyDescent="0.25"/>
    <row r="2974" s="5" customFormat="1" x14ac:dyDescent="0.25"/>
    <row r="2975" s="5" customFormat="1" x14ac:dyDescent="0.25"/>
    <row r="2976" s="5" customFormat="1" x14ac:dyDescent="0.25"/>
    <row r="2977" s="5" customFormat="1" x14ac:dyDescent="0.25"/>
    <row r="2978" s="5" customFormat="1" x14ac:dyDescent="0.25"/>
    <row r="2979" s="5" customFormat="1" x14ac:dyDescent="0.25"/>
    <row r="2980" s="5" customFormat="1" x14ac:dyDescent="0.25"/>
    <row r="2981" s="5" customFormat="1" x14ac:dyDescent="0.25"/>
    <row r="2982" s="5" customFormat="1" x14ac:dyDescent="0.25"/>
    <row r="2983" s="5" customFormat="1" x14ac:dyDescent="0.25"/>
    <row r="2984" s="5" customFormat="1" x14ac:dyDescent="0.25"/>
    <row r="2985" s="5" customFormat="1" x14ac:dyDescent="0.25"/>
    <row r="2986" s="5" customFormat="1" x14ac:dyDescent="0.25"/>
    <row r="2987" s="5" customFormat="1" x14ac:dyDescent="0.25"/>
    <row r="2988" s="5" customFormat="1" x14ac:dyDescent="0.25"/>
    <row r="2989" s="5" customFormat="1" x14ac:dyDescent="0.25"/>
    <row r="2990" s="5" customFormat="1" x14ac:dyDescent="0.25"/>
    <row r="2991" s="5" customFormat="1" x14ac:dyDescent="0.25"/>
    <row r="2992" s="5" customFormat="1" x14ac:dyDescent="0.25"/>
    <row r="2993" s="5" customFormat="1" x14ac:dyDescent="0.25"/>
    <row r="2994" s="5" customFormat="1" x14ac:dyDescent="0.25"/>
    <row r="2995" s="5" customFormat="1" x14ac:dyDescent="0.25"/>
    <row r="2996" s="5" customFormat="1" x14ac:dyDescent="0.25"/>
    <row r="2997" s="5" customFormat="1" x14ac:dyDescent="0.25"/>
    <row r="2998" s="5" customFormat="1" x14ac:dyDescent="0.25"/>
    <row r="2999" s="5" customFormat="1" x14ac:dyDescent="0.25"/>
    <row r="3000" s="5" customFormat="1" x14ac:dyDescent="0.25"/>
    <row r="3001" s="5" customFormat="1" x14ac:dyDescent="0.25"/>
    <row r="3002" s="5" customFormat="1" x14ac:dyDescent="0.25"/>
    <row r="3003" s="5" customFormat="1" x14ac:dyDescent="0.25"/>
    <row r="3004" s="5" customFormat="1" x14ac:dyDescent="0.25"/>
    <row r="3005" s="5" customFormat="1" x14ac:dyDescent="0.25"/>
    <row r="3006" s="5" customFormat="1" x14ac:dyDescent="0.25"/>
    <row r="3007" s="5" customFormat="1" x14ac:dyDescent="0.25"/>
    <row r="3008" s="5" customFormat="1" x14ac:dyDescent="0.25"/>
    <row r="3009" s="5" customFormat="1" x14ac:dyDescent="0.25"/>
    <row r="3010" s="5" customFormat="1" x14ac:dyDescent="0.25"/>
    <row r="3011" s="5" customFormat="1" x14ac:dyDescent="0.25"/>
    <row r="3012" s="5" customFormat="1" x14ac:dyDescent="0.25"/>
    <row r="3013" s="5" customFormat="1" x14ac:dyDescent="0.25"/>
    <row r="3014" s="5" customFormat="1" x14ac:dyDescent="0.25"/>
    <row r="3015" s="5" customFormat="1" x14ac:dyDescent="0.25"/>
    <row r="3016" s="5" customFormat="1" x14ac:dyDescent="0.25"/>
    <row r="3017" s="5" customFormat="1" x14ac:dyDescent="0.25"/>
    <row r="3018" s="5" customFormat="1" x14ac:dyDescent="0.25"/>
    <row r="3019" s="5" customFormat="1" x14ac:dyDescent="0.25"/>
    <row r="3020" s="5" customFormat="1" x14ac:dyDescent="0.25"/>
    <row r="3021" s="5" customFormat="1" x14ac:dyDescent="0.25"/>
    <row r="3022" s="5" customFormat="1" x14ac:dyDescent="0.25"/>
    <row r="3023" s="5" customFormat="1" x14ac:dyDescent="0.25"/>
    <row r="3024" s="5" customFormat="1" x14ac:dyDescent="0.25"/>
    <row r="3025" s="5" customFormat="1" x14ac:dyDescent="0.25"/>
    <row r="3026" s="5" customFormat="1" x14ac:dyDescent="0.25"/>
    <row r="3027" s="5" customFormat="1" x14ac:dyDescent="0.25"/>
    <row r="3028" s="5" customFormat="1" x14ac:dyDescent="0.25"/>
    <row r="3029" s="5" customFormat="1" x14ac:dyDescent="0.25"/>
    <row r="3030" s="5" customFormat="1" x14ac:dyDescent="0.25"/>
    <row r="3031" s="5" customFormat="1" x14ac:dyDescent="0.25"/>
    <row r="3032" s="5" customFormat="1" x14ac:dyDescent="0.25"/>
    <row r="3033" s="5" customFormat="1" x14ac:dyDescent="0.25"/>
    <row r="3034" s="5" customFormat="1" x14ac:dyDescent="0.25"/>
    <row r="3035" s="5" customFormat="1" x14ac:dyDescent="0.25"/>
    <row r="3036" s="5" customFormat="1" x14ac:dyDescent="0.25"/>
    <row r="3037" s="5" customFormat="1" x14ac:dyDescent="0.25"/>
    <row r="3038" s="5" customFormat="1" x14ac:dyDescent="0.25"/>
    <row r="3039" s="5" customFormat="1" x14ac:dyDescent="0.25"/>
    <row r="3040" s="5" customFormat="1" x14ac:dyDescent="0.25"/>
    <row r="3041" s="5" customFormat="1" x14ac:dyDescent="0.25"/>
    <row r="3042" s="5" customFormat="1" x14ac:dyDescent="0.25"/>
    <row r="3043" s="5" customFormat="1" x14ac:dyDescent="0.25"/>
    <row r="3044" s="5" customFormat="1" x14ac:dyDescent="0.25"/>
    <row r="3045" s="5" customFormat="1" x14ac:dyDescent="0.25"/>
    <row r="3046" s="5" customFormat="1" x14ac:dyDescent="0.25"/>
    <row r="3047" s="5" customFormat="1" x14ac:dyDescent="0.25"/>
    <row r="3048" s="5" customFormat="1" x14ac:dyDescent="0.25"/>
    <row r="3049" s="5" customFormat="1" x14ac:dyDescent="0.25"/>
    <row r="3050" s="5" customFormat="1" x14ac:dyDescent="0.25"/>
    <row r="3051" s="5" customFormat="1" x14ac:dyDescent="0.25"/>
    <row r="3052" s="5" customFormat="1" x14ac:dyDescent="0.25"/>
    <row r="3053" s="5" customFormat="1" x14ac:dyDescent="0.25"/>
    <row r="3054" s="5" customFormat="1" x14ac:dyDescent="0.25"/>
    <row r="3055" s="5" customFormat="1" x14ac:dyDescent="0.25"/>
    <row r="3056" s="5" customFormat="1" x14ac:dyDescent="0.25"/>
    <row r="3057" s="5" customFormat="1" x14ac:dyDescent="0.25"/>
    <row r="3058" s="5" customFormat="1" x14ac:dyDescent="0.25"/>
    <row r="3059" s="5" customFormat="1" x14ac:dyDescent="0.25"/>
    <row r="3060" s="5" customFormat="1" x14ac:dyDescent="0.25"/>
    <row r="3061" s="5" customFormat="1" x14ac:dyDescent="0.25"/>
    <row r="3062" s="5" customFormat="1" x14ac:dyDescent="0.25"/>
    <row r="3063" s="5" customFormat="1" x14ac:dyDescent="0.25"/>
    <row r="3064" s="5" customFormat="1" x14ac:dyDescent="0.25"/>
    <row r="3065" s="5" customFormat="1" x14ac:dyDescent="0.25"/>
    <row r="3066" s="5" customFormat="1" x14ac:dyDescent="0.25"/>
    <row r="3067" s="5" customFormat="1" x14ac:dyDescent="0.25"/>
    <row r="3068" s="5" customFormat="1" x14ac:dyDescent="0.25"/>
    <row r="3069" s="5" customFormat="1" x14ac:dyDescent="0.25"/>
    <row r="3070" s="5" customFormat="1" x14ac:dyDescent="0.25"/>
    <row r="3071" s="5" customFormat="1" x14ac:dyDescent="0.25"/>
    <row r="3072" s="5" customFormat="1" x14ac:dyDescent="0.25"/>
    <row r="3073" s="5" customFormat="1" x14ac:dyDescent="0.25"/>
    <row r="3074" s="5" customFormat="1" x14ac:dyDescent="0.25"/>
    <row r="3075" s="5" customFormat="1" x14ac:dyDescent="0.25"/>
    <row r="3076" s="5" customFormat="1" x14ac:dyDescent="0.25"/>
    <row r="3077" s="5" customFormat="1" x14ac:dyDescent="0.25"/>
    <row r="3078" s="5" customFormat="1" x14ac:dyDescent="0.25"/>
    <row r="3079" s="5" customFormat="1" x14ac:dyDescent="0.25"/>
    <row r="3080" s="5" customFormat="1" x14ac:dyDescent="0.25"/>
    <row r="3081" s="5" customFormat="1" x14ac:dyDescent="0.25"/>
    <row r="3082" s="5" customFormat="1" x14ac:dyDescent="0.25"/>
    <row r="3083" s="5" customFormat="1" x14ac:dyDescent="0.25"/>
    <row r="3084" s="5" customFormat="1" x14ac:dyDescent="0.25"/>
    <row r="3085" s="5" customFormat="1" x14ac:dyDescent="0.25"/>
    <row r="3086" s="5" customFormat="1" x14ac:dyDescent="0.25"/>
    <row r="3087" s="5" customFormat="1" x14ac:dyDescent="0.25"/>
    <row r="3088" s="5" customFormat="1" x14ac:dyDescent="0.25"/>
    <row r="3089" s="5" customFormat="1" x14ac:dyDescent="0.25"/>
    <row r="3090" s="5" customFormat="1" x14ac:dyDescent="0.25"/>
    <row r="3091" s="5" customFormat="1" x14ac:dyDescent="0.25"/>
    <row r="3092" s="5" customFormat="1" x14ac:dyDescent="0.25"/>
    <row r="3093" s="5" customFormat="1" x14ac:dyDescent="0.25"/>
    <row r="3094" s="5" customFormat="1" x14ac:dyDescent="0.25"/>
    <row r="3095" s="5" customFormat="1" x14ac:dyDescent="0.25"/>
    <row r="3096" s="5" customFormat="1" x14ac:dyDescent="0.25"/>
    <row r="3097" s="5" customFormat="1" x14ac:dyDescent="0.25"/>
    <row r="3098" s="5" customFormat="1" x14ac:dyDescent="0.25"/>
    <row r="3099" s="5" customFormat="1" x14ac:dyDescent="0.25"/>
    <row r="3100" s="5" customFormat="1" x14ac:dyDescent="0.25"/>
    <row r="3101" s="5" customFormat="1" x14ac:dyDescent="0.25"/>
    <row r="3102" s="5" customFormat="1" x14ac:dyDescent="0.25"/>
    <row r="3103" s="5" customFormat="1" x14ac:dyDescent="0.25"/>
    <row r="3104" s="5" customFormat="1" x14ac:dyDescent="0.25"/>
    <row r="3105" s="5" customFormat="1" x14ac:dyDescent="0.25"/>
    <row r="3106" s="5" customFormat="1" x14ac:dyDescent="0.25"/>
    <row r="3107" s="5" customFormat="1" x14ac:dyDescent="0.25"/>
    <row r="3108" s="5" customFormat="1" x14ac:dyDescent="0.25"/>
    <row r="3109" s="5" customFormat="1" x14ac:dyDescent="0.25"/>
    <row r="3110" s="5" customFormat="1" x14ac:dyDescent="0.25"/>
    <row r="3111" s="5" customFormat="1" x14ac:dyDescent="0.25"/>
    <row r="3112" s="5" customFormat="1" x14ac:dyDescent="0.25"/>
    <row r="3113" s="5" customFormat="1" x14ac:dyDescent="0.25"/>
    <row r="3114" s="5" customFormat="1" x14ac:dyDescent="0.25"/>
    <row r="3115" s="5" customFormat="1" x14ac:dyDescent="0.25"/>
    <row r="3116" s="5" customFormat="1" x14ac:dyDescent="0.25"/>
    <row r="3117" s="5" customFormat="1" x14ac:dyDescent="0.25"/>
    <row r="3118" s="5" customFormat="1" x14ac:dyDescent="0.25"/>
    <row r="3119" s="5" customFormat="1" x14ac:dyDescent="0.25"/>
    <row r="3120" s="5" customFormat="1" x14ac:dyDescent="0.25"/>
    <row r="3121" s="5" customFormat="1" x14ac:dyDescent="0.25"/>
    <row r="3122" s="5" customFormat="1" x14ac:dyDescent="0.25"/>
    <row r="3123" s="5" customFormat="1" x14ac:dyDescent="0.25"/>
    <row r="3124" s="5" customFormat="1" x14ac:dyDescent="0.25"/>
    <row r="3125" s="5" customFormat="1" x14ac:dyDescent="0.25"/>
    <row r="3126" s="5" customFormat="1" x14ac:dyDescent="0.25"/>
    <row r="3127" s="5" customFormat="1" x14ac:dyDescent="0.25"/>
    <row r="3128" s="5" customFormat="1" x14ac:dyDescent="0.25"/>
    <row r="3129" s="5" customFormat="1" x14ac:dyDescent="0.25"/>
    <row r="3130" s="5" customFormat="1" x14ac:dyDescent="0.25"/>
    <row r="3131" s="5" customFormat="1" x14ac:dyDescent="0.25"/>
    <row r="3132" s="5" customFormat="1" x14ac:dyDescent="0.25"/>
    <row r="3133" s="5" customFormat="1" x14ac:dyDescent="0.25"/>
    <row r="3134" s="5" customFormat="1" x14ac:dyDescent="0.25"/>
    <row r="3135" s="5" customFormat="1" x14ac:dyDescent="0.25"/>
    <row r="3136" s="5" customFormat="1" x14ac:dyDescent="0.25"/>
    <row r="3137" s="5" customFormat="1" x14ac:dyDescent="0.25"/>
    <row r="3138" s="5" customFormat="1" x14ac:dyDescent="0.25"/>
    <row r="3139" s="5" customFormat="1" x14ac:dyDescent="0.25"/>
    <row r="3140" s="5" customFormat="1" x14ac:dyDescent="0.25"/>
    <row r="3141" s="5" customFormat="1" x14ac:dyDescent="0.25"/>
    <row r="3142" s="5" customFormat="1" x14ac:dyDescent="0.25"/>
    <row r="3143" s="5" customFormat="1" x14ac:dyDescent="0.25"/>
    <row r="3144" s="5" customFormat="1" x14ac:dyDescent="0.25"/>
    <row r="3145" s="5" customFormat="1" x14ac:dyDescent="0.25"/>
    <row r="3146" s="5" customFormat="1" x14ac:dyDescent="0.25"/>
    <row r="3147" s="5" customFormat="1" x14ac:dyDescent="0.25"/>
    <row r="3148" s="5" customFormat="1" x14ac:dyDescent="0.25"/>
    <row r="3149" s="5" customFormat="1" x14ac:dyDescent="0.25"/>
    <row r="3150" s="5" customFormat="1" x14ac:dyDescent="0.25"/>
    <row r="3151" s="5" customFormat="1" x14ac:dyDescent="0.25"/>
    <row r="3152" s="5" customFormat="1" x14ac:dyDescent="0.25"/>
    <row r="3153" s="5" customFormat="1" x14ac:dyDescent="0.25"/>
    <row r="3154" s="5" customFormat="1" x14ac:dyDescent="0.25"/>
    <row r="3155" s="5" customFormat="1" x14ac:dyDescent="0.25"/>
    <row r="3156" s="5" customFormat="1" x14ac:dyDescent="0.25"/>
    <row r="3157" s="5" customFormat="1" x14ac:dyDescent="0.25"/>
    <row r="3158" s="5" customFormat="1" x14ac:dyDescent="0.25"/>
    <row r="3159" s="5" customFormat="1" x14ac:dyDescent="0.25"/>
    <row r="3160" s="5" customFormat="1" x14ac:dyDescent="0.25"/>
    <row r="3161" s="5" customFormat="1" x14ac:dyDescent="0.25"/>
    <row r="3162" s="5" customFormat="1" x14ac:dyDescent="0.25"/>
    <row r="3163" s="5" customFormat="1" x14ac:dyDescent="0.25"/>
    <row r="3164" s="5" customFormat="1" x14ac:dyDescent="0.25"/>
    <row r="3165" s="5" customFormat="1" x14ac:dyDescent="0.25"/>
    <row r="3166" s="5" customFormat="1" x14ac:dyDescent="0.25"/>
    <row r="3167" s="5" customFormat="1" x14ac:dyDescent="0.25"/>
    <row r="3168" s="5" customFormat="1" x14ac:dyDescent="0.25"/>
    <row r="3169" s="5" customFormat="1" x14ac:dyDescent="0.25"/>
    <row r="3170" s="5" customFormat="1" x14ac:dyDescent="0.25"/>
    <row r="3171" s="5" customFormat="1" x14ac:dyDescent="0.25"/>
    <row r="3172" s="5" customFormat="1" x14ac:dyDescent="0.25"/>
    <row r="3173" s="5" customFormat="1" x14ac:dyDescent="0.25"/>
    <row r="3174" s="5" customFormat="1" x14ac:dyDescent="0.25"/>
    <row r="3175" s="5" customFormat="1" x14ac:dyDescent="0.25"/>
    <row r="3176" s="5" customFormat="1" x14ac:dyDescent="0.25"/>
    <row r="3177" s="5" customFormat="1" x14ac:dyDescent="0.25"/>
    <row r="3178" s="5" customFormat="1" x14ac:dyDescent="0.25"/>
    <row r="3179" s="5" customFormat="1" x14ac:dyDescent="0.25"/>
    <row r="3180" s="5" customFormat="1" x14ac:dyDescent="0.25"/>
    <row r="3181" s="5" customFormat="1" x14ac:dyDescent="0.25"/>
    <row r="3182" s="5" customFormat="1" x14ac:dyDescent="0.25"/>
    <row r="3183" s="5" customFormat="1" x14ac:dyDescent="0.25"/>
    <row r="3184" s="5" customFormat="1" x14ac:dyDescent="0.25"/>
    <row r="3185" s="5" customFormat="1" x14ac:dyDescent="0.25"/>
    <row r="3186" s="5" customFormat="1" x14ac:dyDescent="0.25"/>
    <row r="3187" s="5" customFormat="1" x14ac:dyDescent="0.25"/>
    <row r="3188" s="5" customFormat="1" x14ac:dyDescent="0.25"/>
    <row r="3189" s="5" customFormat="1" x14ac:dyDescent="0.25"/>
    <row r="3190" s="5" customFormat="1" x14ac:dyDescent="0.25"/>
    <row r="3191" s="5" customFormat="1" x14ac:dyDescent="0.25"/>
    <row r="3192" s="5" customFormat="1" x14ac:dyDescent="0.25"/>
    <row r="3193" s="5" customFormat="1" x14ac:dyDescent="0.25"/>
    <row r="3194" s="5" customFormat="1" x14ac:dyDescent="0.25"/>
    <row r="3195" s="5" customFormat="1" x14ac:dyDescent="0.25"/>
    <row r="3196" s="5" customFormat="1" x14ac:dyDescent="0.25"/>
    <row r="3197" s="5" customFormat="1" x14ac:dyDescent="0.25"/>
    <row r="3198" s="5" customFormat="1" x14ac:dyDescent="0.25"/>
    <row r="3199" s="5" customFormat="1" x14ac:dyDescent="0.25"/>
    <row r="3200" s="5" customFormat="1" x14ac:dyDescent="0.25"/>
    <row r="3201" s="5" customFormat="1" x14ac:dyDescent="0.25"/>
    <row r="3202" s="5" customFormat="1" x14ac:dyDescent="0.25"/>
    <row r="3203" s="5" customFormat="1" x14ac:dyDescent="0.25"/>
    <row r="3204" s="5" customFormat="1" x14ac:dyDescent="0.25"/>
    <row r="3205" s="5" customFormat="1" x14ac:dyDescent="0.25"/>
    <row r="3206" s="5" customFormat="1" x14ac:dyDescent="0.25"/>
    <row r="3207" s="5" customFormat="1" x14ac:dyDescent="0.25"/>
    <row r="3208" s="5" customFormat="1" x14ac:dyDescent="0.25"/>
    <row r="3209" s="5" customFormat="1" x14ac:dyDescent="0.25"/>
    <row r="3210" s="5" customFormat="1" x14ac:dyDescent="0.25"/>
    <row r="3211" s="5" customFormat="1" x14ac:dyDescent="0.25"/>
    <row r="3212" s="5" customFormat="1" x14ac:dyDescent="0.25"/>
    <row r="3213" s="5" customFormat="1" x14ac:dyDescent="0.25"/>
    <row r="3214" s="5" customFormat="1" x14ac:dyDescent="0.25"/>
    <row r="3215" s="5" customFormat="1" x14ac:dyDescent="0.25"/>
    <row r="3216" s="5" customFormat="1" x14ac:dyDescent="0.25"/>
    <row r="3217" s="5" customFormat="1" x14ac:dyDescent="0.25"/>
    <row r="3218" s="5" customFormat="1" x14ac:dyDescent="0.25"/>
    <row r="3219" s="5" customFormat="1" x14ac:dyDescent="0.25"/>
    <row r="3220" s="5" customFormat="1" x14ac:dyDescent="0.25"/>
    <row r="3221" s="5" customFormat="1" x14ac:dyDescent="0.25"/>
    <row r="3222" s="5" customFormat="1" x14ac:dyDescent="0.25"/>
    <row r="3223" s="5" customFormat="1" x14ac:dyDescent="0.25"/>
    <row r="3224" s="5" customFormat="1" x14ac:dyDescent="0.25"/>
    <row r="3225" s="5" customFormat="1" x14ac:dyDescent="0.25"/>
    <row r="3226" s="5" customFormat="1" x14ac:dyDescent="0.25"/>
    <row r="3227" s="5" customFormat="1" x14ac:dyDescent="0.25"/>
    <row r="3228" s="5" customFormat="1" x14ac:dyDescent="0.25"/>
    <row r="3229" s="5" customFormat="1" x14ac:dyDescent="0.25"/>
    <row r="3230" s="5" customFormat="1" x14ac:dyDescent="0.25"/>
    <row r="3231" s="5" customFormat="1" x14ac:dyDescent="0.25"/>
    <row r="3232" s="5" customFormat="1" x14ac:dyDescent="0.25"/>
    <row r="3233" s="5" customFormat="1" x14ac:dyDescent="0.25"/>
    <row r="3234" s="5" customFormat="1" x14ac:dyDescent="0.25"/>
    <row r="3235" s="5" customFormat="1" x14ac:dyDescent="0.25"/>
    <row r="3236" s="5" customFormat="1" x14ac:dyDescent="0.25"/>
    <row r="3237" s="5" customFormat="1" x14ac:dyDescent="0.25"/>
    <row r="3238" s="5" customFormat="1" x14ac:dyDescent="0.25"/>
    <row r="3239" s="5" customFormat="1" x14ac:dyDescent="0.25"/>
    <row r="3240" s="5" customFormat="1" x14ac:dyDescent="0.25"/>
    <row r="3241" s="5" customFormat="1" x14ac:dyDescent="0.25"/>
    <row r="3242" s="5" customFormat="1" x14ac:dyDescent="0.25"/>
    <row r="3243" s="5" customFormat="1" x14ac:dyDescent="0.25"/>
    <row r="3244" s="5" customFormat="1" x14ac:dyDescent="0.25"/>
    <row r="3245" s="5" customFormat="1" x14ac:dyDescent="0.25"/>
    <row r="3246" s="5" customFormat="1" x14ac:dyDescent="0.25"/>
    <row r="3247" s="5" customFormat="1" x14ac:dyDescent="0.25"/>
    <row r="3248" s="5" customFormat="1" x14ac:dyDescent="0.25"/>
    <row r="3249" s="5" customFormat="1" x14ac:dyDescent="0.25"/>
    <row r="3250" s="5" customFormat="1" x14ac:dyDescent="0.25"/>
    <row r="3251" s="5" customFormat="1" x14ac:dyDescent="0.25"/>
    <row r="3252" s="5" customFormat="1" x14ac:dyDescent="0.25"/>
    <row r="3253" s="5" customFormat="1" x14ac:dyDescent="0.25"/>
    <row r="3254" s="5" customFormat="1" x14ac:dyDescent="0.25"/>
    <row r="3255" s="5" customFormat="1" x14ac:dyDescent="0.25"/>
    <row r="3256" s="5" customFormat="1" x14ac:dyDescent="0.25"/>
    <row r="3257" s="5" customFormat="1" x14ac:dyDescent="0.25"/>
    <row r="3258" s="5" customFormat="1" x14ac:dyDescent="0.25"/>
    <row r="3259" s="5" customFormat="1" x14ac:dyDescent="0.25"/>
    <row r="3260" s="5" customFormat="1" x14ac:dyDescent="0.25"/>
    <row r="3261" s="5" customFormat="1" x14ac:dyDescent="0.25"/>
    <row r="3262" s="5" customFormat="1" x14ac:dyDescent="0.25"/>
    <row r="3263" s="5" customFormat="1" x14ac:dyDescent="0.25"/>
    <row r="3264" s="5" customFormat="1" x14ac:dyDescent="0.25"/>
    <row r="3265" s="5" customFormat="1" x14ac:dyDescent="0.25"/>
    <row r="3266" s="5" customFormat="1" x14ac:dyDescent="0.25"/>
    <row r="3267" s="5" customFormat="1" x14ac:dyDescent="0.25"/>
    <row r="3268" s="5" customFormat="1" x14ac:dyDescent="0.25"/>
    <row r="3269" s="5" customFormat="1" x14ac:dyDescent="0.25"/>
    <row r="3270" s="5" customFormat="1" x14ac:dyDescent="0.25"/>
    <row r="3271" s="5" customFormat="1" x14ac:dyDescent="0.25"/>
    <row r="3272" s="5" customFormat="1" x14ac:dyDescent="0.25"/>
    <row r="3273" s="5" customFormat="1" x14ac:dyDescent="0.25"/>
    <row r="3274" s="5" customFormat="1" x14ac:dyDescent="0.25"/>
    <row r="3275" s="5" customFormat="1" x14ac:dyDescent="0.25"/>
    <row r="3276" s="5" customFormat="1" x14ac:dyDescent="0.25"/>
    <row r="3277" s="5" customFormat="1" x14ac:dyDescent="0.25"/>
    <row r="3278" s="5" customFormat="1" x14ac:dyDescent="0.25"/>
    <row r="3279" s="5" customFormat="1" x14ac:dyDescent="0.25"/>
    <row r="3280" s="5" customFormat="1" x14ac:dyDescent="0.25"/>
    <row r="3281" s="5" customFormat="1" x14ac:dyDescent="0.25"/>
    <row r="3282" s="5" customFormat="1" x14ac:dyDescent="0.25"/>
    <row r="3283" s="5" customFormat="1" x14ac:dyDescent="0.25"/>
    <row r="3284" s="5" customFormat="1" x14ac:dyDescent="0.25"/>
    <row r="3285" s="5" customFormat="1" x14ac:dyDescent="0.25"/>
    <row r="3286" s="5" customFormat="1" x14ac:dyDescent="0.25"/>
    <row r="3287" s="5" customFormat="1" x14ac:dyDescent="0.25"/>
    <row r="3288" s="5" customFormat="1" x14ac:dyDescent="0.25"/>
    <row r="3289" s="5" customFormat="1" x14ac:dyDescent="0.25"/>
    <row r="3290" s="5" customFormat="1" x14ac:dyDescent="0.25"/>
    <row r="3291" s="5" customFormat="1" x14ac:dyDescent="0.25"/>
    <row r="3292" s="5" customFormat="1" x14ac:dyDescent="0.25"/>
    <row r="3293" s="5" customFormat="1" x14ac:dyDescent="0.25"/>
    <row r="3294" s="5" customFormat="1" x14ac:dyDescent="0.25"/>
    <row r="3295" s="5" customFormat="1" x14ac:dyDescent="0.25"/>
    <row r="3296" s="5" customFormat="1" x14ac:dyDescent="0.25"/>
    <row r="3297" s="5" customFormat="1" x14ac:dyDescent="0.25"/>
    <row r="3298" s="5" customFormat="1" x14ac:dyDescent="0.25"/>
    <row r="3299" s="5" customFormat="1" x14ac:dyDescent="0.25"/>
    <row r="3300" s="5" customFormat="1" x14ac:dyDescent="0.25"/>
    <row r="3301" s="5" customFormat="1" x14ac:dyDescent="0.25"/>
    <row r="3302" s="5" customFormat="1" x14ac:dyDescent="0.25"/>
    <row r="3303" s="5" customFormat="1" x14ac:dyDescent="0.25"/>
    <row r="3304" s="5" customFormat="1" x14ac:dyDescent="0.25"/>
    <row r="3305" s="5" customFormat="1" x14ac:dyDescent="0.25"/>
    <row r="3306" s="5" customFormat="1" x14ac:dyDescent="0.25"/>
    <row r="3307" s="5" customFormat="1" x14ac:dyDescent="0.25"/>
    <row r="3308" s="5" customFormat="1" x14ac:dyDescent="0.25"/>
    <row r="3309" s="5" customFormat="1" x14ac:dyDescent="0.25"/>
    <row r="3310" s="5" customFormat="1" x14ac:dyDescent="0.25"/>
    <row r="3311" s="5" customFormat="1" x14ac:dyDescent="0.25"/>
    <row r="3312" s="5" customFormat="1" x14ac:dyDescent="0.25"/>
    <row r="3313" s="5" customFormat="1" x14ac:dyDescent="0.25"/>
    <row r="3314" s="5" customFormat="1" x14ac:dyDescent="0.25"/>
    <row r="3315" s="5" customFormat="1" x14ac:dyDescent="0.25"/>
    <row r="3316" s="5" customFormat="1" x14ac:dyDescent="0.25"/>
    <row r="3317" s="5" customFormat="1" x14ac:dyDescent="0.25"/>
    <row r="3318" s="5" customFormat="1" x14ac:dyDescent="0.25"/>
    <row r="3319" s="5" customFormat="1" x14ac:dyDescent="0.25"/>
    <row r="3320" s="5" customFormat="1" x14ac:dyDescent="0.25"/>
    <row r="3321" s="5" customFormat="1" x14ac:dyDescent="0.25"/>
    <row r="3322" s="5" customFormat="1" x14ac:dyDescent="0.25"/>
    <row r="3323" s="5" customFormat="1" x14ac:dyDescent="0.25"/>
    <row r="3324" s="5" customFormat="1" x14ac:dyDescent="0.25"/>
    <row r="3325" s="5" customFormat="1" x14ac:dyDescent="0.25"/>
    <row r="3326" s="5" customFormat="1" x14ac:dyDescent="0.25"/>
    <row r="3327" s="5" customFormat="1" x14ac:dyDescent="0.25"/>
    <row r="3328" s="5" customFormat="1" x14ac:dyDescent="0.25"/>
    <row r="3329" s="5" customFormat="1" x14ac:dyDescent="0.25"/>
    <row r="3330" s="5" customFormat="1" x14ac:dyDescent="0.25"/>
    <row r="3331" s="5" customFormat="1" x14ac:dyDescent="0.25"/>
    <row r="3332" s="5" customFormat="1" x14ac:dyDescent="0.25"/>
    <row r="3333" s="5" customFormat="1" x14ac:dyDescent="0.25"/>
    <row r="3334" s="5" customFormat="1" x14ac:dyDescent="0.25"/>
    <row r="3335" s="5" customFormat="1" x14ac:dyDescent="0.25"/>
    <row r="3336" s="5" customFormat="1" x14ac:dyDescent="0.25"/>
    <row r="3337" s="5" customFormat="1" x14ac:dyDescent="0.25"/>
    <row r="3338" s="5" customFormat="1" x14ac:dyDescent="0.25"/>
    <row r="3339" s="5" customFormat="1" x14ac:dyDescent="0.25"/>
    <row r="3340" s="5" customFormat="1" x14ac:dyDescent="0.25"/>
    <row r="3341" s="5" customFormat="1" x14ac:dyDescent="0.25"/>
    <row r="3342" s="5" customFormat="1" x14ac:dyDescent="0.25"/>
    <row r="3343" s="5" customFormat="1" x14ac:dyDescent="0.25"/>
    <row r="3344" s="5" customFormat="1" x14ac:dyDescent="0.25"/>
    <row r="3345" s="5" customFormat="1" x14ac:dyDescent="0.25"/>
    <row r="3346" s="5" customFormat="1" x14ac:dyDescent="0.25"/>
    <row r="3347" s="5" customFormat="1" x14ac:dyDescent="0.25"/>
    <row r="3348" s="5" customFormat="1" x14ac:dyDescent="0.25"/>
    <row r="3349" s="5" customFormat="1" x14ac:dyDescent="0.25"/>
    <row r="3350" s="5" customFormat="1" x14ac:dyDescent="0.25"/>
    <row r="3351" s="5" customFormat="1" x14ac:dyDescent="0.25"/>
    <row r="3352" s="5" customFormat="1" x14ac:dyDescent="0.25"/>
    <row r="3353" s="5" customFormat="1" x14ac:dyDescent="0.25"/>
    <row r="3354" s="5" customFormat="1" x14ac:dyDescent="0.25"/>
    <row r="3355" s="5" customFormat="1" x14ac:dyDescent="0.25"/>
    <row r="3356" s="5" customFormat="1" x14ac:dyDescent="0.25"/>
    <row r="3357" s="5" customFormat="1" x14ac:dyDescent="0.25"/>
    <row r="3358" s="5" customFormat="1" x14ac:dyDescent="0.25"/>
    <row r="3359" s="5" customFormat="1" x14ac:dyDescent="0.25"/>
    <row r="3360" s="5" customFormat="1" x14ac:dyDescent="0.25"/>
    <row r="3361" s="5" customFormat="1" x14ac:dyDescent="0.25"/>
    <row r="3362" s="5" customFormat="1" x14ac:dyDescent="0.25"/>
    <row r="3363" s="5" customFormat="1" x14ac:dyDescent="0.25"/>
    <row r="3364" s="5" customFormat="1" x14ac:dyDescent="0.25"/>
    <row r="3365" s="5" customFormat="1" x14ac:dyDescent="0.25"/>
    <row r="3366" s="5" customFormat="1" x14ac:dyDescent="0.25"/>
    <row r="3367" s="5" customFormat="1" x14ac:dyDescent="0.25"/>
    <row r="3368" s="5" customFormat="1" x14ac:dyDescent="0.25"/>
    <row r="3369" s="5" customFormat="1" x14ac:dyDescent="0.25"/>
    <row r="3370" s="5" customFormat="1" x14ac:dyDescent="0.25"/>
    <row r="3371" s="5" customFormat="1" x14ac:dyDescent="0.25"/>
    <row r="3372" s="5" customFormat="1" x14ac:dyDescent="0.25"/>
    <row r="3373" s="5" customFormat="1" x14ac:dyDescent="0.25"/>
    <row r="3374" s="5" customFormat="1" x14ac:dyDescent="0.25"/>
    <row r="3375" s="5" customFormat="1" x14ac:dyDescent="0.25"/>
    <row r="3376" s="5" customFormat="1" x14ac:dyDescent="0.25"/>
    <row r="3377" s="5" customFormat="1" x14ac:dyDescent="0.25"/>
    <row r="3378" s="5" customFormat="1" x14ac:dyDescent="0.25"/>
    <row r="3379" s="5" customFormat="1" x14ac:dyDescent="0.25"/>
    <row r="3380" s="5" customFormat="1" x14ac:dyDescent="0.25"/>
    <row r="3381" s="5" customFormat="1" x14ac:dyDescent="0.25"/>
    <row r="3382" s="5" customFormat="1" x14ac:dyDescent="0.25"/>
    <row r="3383" s="5" customFormat="1" x14ac:dyDescent="0.25"/>
    <row r="3384" s="5" customFormat="1" x14ac:dyDescent="0.25"/>
    <row r="3385" s="5" customFormat="1" x14ac:dyDescent="0.25"/>
    <row r="3386" s="5" customFormat="1" x14ac:dyDescent="0.25"/>
    <row r="3387" s="5" customFormat="1" x14ac:dyDescent="0.25"/>
    <row r="3388" s="5" customFormat="1" x14ac:dyDescent="0.25"/>
    <row r="3389" s="5" customFormat="1" x14ac:dyDescent="0.25"/>
    <row r="3390" s="5" customFormat="1" x14ac:dyDescent="0.25"/>
    <row r="3391" s="5" customFormat="1" x14ac:dyDescent="0.25"/>
    <row r="3392" s="5" customFormat="1" x14ac:dyDescent="0.25"/>
    <row r="3393" s="5" customFormat="1" x14ac:dyDescent="0.25"/>
    <row r="3394" s="5" customFormat="1" x14ac:dyDescent="0.25"/>
    <row r="3395" s="5" customFormat="1" x14ac:dyDescent="0.25"/>
    <row r="3396" s="5" customFormat="1" x14ac:dyDescent="0.25"/>
    <row r="3397" s="5" customFormat="1" x14ac:dyDescent="0.25"/>
    <row r="3398" s="5" customFormat="1" x14ac:dyDescent="0.25"/>
    <row r="3399" s="5" customFormat="1" x14ac:dyDescent="0.25"/>
    <row r="3400" s="5" customFormat="1" x14ac:dyDescent="0.25"/>
    <row r="3401" s="5" customFormat="1" x14ac:dyDescent="0.25"/>
    <row r="3402" s="5" customFormat="1" x14ac:dyDescent="0.25"/>
    <row r="3403" s="5" customFormat="1" x14ac:dyDescent="0.25"/>
    <row r="3404" s="5" customFormat="1" x14ac:dyDescent="0.25"/>
    <row r="3405" s="5" customFormat="1" x14ac:dyDescent="0.25"/>
    <row r="3406" s="5" customFormat="1" x14ac:dyDescent="0.25"/>
    <row r="3407" s="5" customFormat="1" x14ac:dyDescent="0.25"/>
    <row r="3408" s="5" customFormat="1" x14ac:dyDescent="0.25"/>
    <row r="3409" s="5" customFormat="1" x14ac:dyDescent="0.25"/>
    <row r="3410" s="5" customFormat="1" x14ac:dyDescent="0.25"/>
    <row r="3411" s="5" customFormat="1" x14ac:dyDescent="0.25"/>
    <row r="3412" s="5" customFormat="1" x14ac:dyDescent="0.25"/>
    <row r="3413" s="5" customFormat="1" x14ac:dyDescent="0.25"/>
    <row r="3414" s="5" customFormat="1" x14ac:dyDescent="0.25"/>
    <row r="3415" s="5" customFormat="1" x14ac:dyDescent="0.25"/>
    <row r="3416" s="5" customFormat="1" x14ac:dyDescent="0.25"/>
    <row r="3417" s="5" customFormat="1" x14ac:dyDescent="0.25"/>
    <row r="3418" s="5" customFormat="1" x14ac:dyDescent="0.25"/>
    <row r="3419" s="5" customFormat="1" x14ac:dyDescent="0.25"/>
    <row r="3420" s="5" customFormat="1" x14ac:dyDescent="0.25"/>
    <row r="3421" s="5" customFormat="1" x14ac:dyDescent="0.25"/>
    <row r="3422" s="5" customFormat="1" x14ac:dyDescent="0.25"/>
    <row r="3423" s="5" customFormat="1" x14ac:dyDescent="0.25"/>
    <row r="3424" s="5" customFormat="1" x14ac:dyDescent="0.25"/>
    <row r="3425" s="5" customFormat="1" x14ac:dyDescent="0.25"/>
    <row r="3426" s="5" customFormat="1" x14ac:dyDescent="0.25"/>
    <row r="3427" s="5" customFormat="1" x14ac:dyDescent="0.25"/>
    <row r="3428" s="5" customFormat="1" x14ac:dyDescent="0.25"/>
    <row r="3429" s="5" customFormat="1" x14ac:dyDescent="0.25"/>
    <row r="3430" s="5" customFormat="1" x14ac:dyDescent="0.25"/>
    <row r="3431" s="5" customFormat="1" x14ac:dyDescent="0.25"/>
    <row r="3432" s="5" customFormat="1" x14ac:dyDescent="0.25"/>
    <row r="3433" s="5" customFormat="1" x14ac:dyDescent="0.25"/>
    <row r="3434" s="5" customFormat="1" x14ac:dyDescent="0.25"/>
    <row r="3435" s="5" customFormat="1" x14ac:dyDescent="0.25"/>
    <row r="3436" s="5" customFormat="1" x14ac:dyDescent="0.25"/>
    <row r="3437" s="5" customFormat="1" x14ac:dyDescent="0.25"/>
    <row r="3438" s="5" customFormat="1" x14ac:dyDescent="0.25"/>
    <row r="3439" s="5" customFormat="1" x14ac:dyDescent="0.25"/>
    <row r="3440" s="5" customFormat="1" x14ac:dyDescent="0.25"/>
    <row r="3441" s="5" customFormat="1" x14ac:dyDescent="0.25"/>
    <row r="3442" s="5" customFormat="1" x14ac:dyDescent="0.25"/>
    <row r="3443" s="5" customFormat="1" x14ac:dyDescent="0.25"/>
    <row r="3444" s="5" customFormat="1" x14ac:dyDescent="0.25"/>
    <row r="3445" s="5" customFormat="1" x14ac:dyDescent="0.25"/>
    <row r="3446" s="5" customFormat="1" x14ac:dyDescent="0.25"/>
    <row r="3447" s="5" customFormat="1" x14ac:dyDescent="0.25"/>
    <row r="3448" s="5" customFormat="1" x14ac:dyDescent="0.25"/>
    <row r="3449" s="5" customFormat="1" x14ac:dyDescent="0.25"/>
    <row r="3450" s="5" customFormat="1" x14ac:dyDescent="0.25"/>
    <row r="3451" s="5" customFormat="1" x14ac:dyDescent="0.25"/>
    <row r="3452" s="5" customFormat="1" x14ac:dyDescent="0.25"/>
    <row r="3453" s="5" customFormat="1" x14ac:dyDescent="0.25"/>
    <row r="3454" s="5" customFormat="1" x14ac:dyDescent="0.25"/>
    <row r="3455" s="5" customFormat="1" x14ac:dyDescent="0.25"/>
    <row r="3456" s="5" customFormat="1" x14ac:dyDescent="0.25"/>
    <row r="3457" s="5" customFormat="1" x14ac:dyDescent="0.25"/>
    <row r="3458" s="5" customFormat="1" x14ac:dyDescent="0.25"/>
    <row r="3459" s="5" customFormat="1" x14ac:dyDescent="0.25"/>
    <row r="3460" s="5" customFormat="1" x14ac:dyDescent="0.25"/>
    <row r="3461" s="5" customFormat="1" x14ac:dyDescent="0.25"/>
    <row r="3462" s="5" customFormat="1" x14ac:dyDescent="0.25"/>
    <row r="3463" s="5" customFormat="1" x14ac:dyDescent="0.25"/>
    <row r="3464" s="5" customFormat="1" x14ac:dyDescent="0.25"/>
    <row r="3465" s="5" customFormat="1" x14ac:dyDescent="0.25"/>
    <row r="3466" s="5" customFormat="1" x14ac:dyDescent="0.25"/>
    <row r="3467" s="5" customFormat="1" x14ac:dyDescent="0.25"/>
    <row r="3468" s="5" customFormat="1" x14ac:dyDescent="0.25"/>
    <row r="3469" s="5" customFormat="1" x14ac:dyDescent="0.25"/>
    <row r="3470" s="5" customFormat="1" x14ac:dyDescent="0.25"/>
    <row r="3471" s="5" customFormat="1" x14ac:dyDescent="0.25"/>
    <row r="3472" s="5" customFormat="1" x14ac:dyDescent="0.25"/>
    <row r="3473" s="5" customFormat="1" x14ac:dyDescent="0.25"/>
    <row r="3474" s="5" customFormat="1" x14ac:dyDescent="0.25"/>
    <row r="3475" s="5" customFormat="1" x14ac:dyDescent="0.25"/>
    <row r="3476" s="5" customFormat="1" x14ac:dyDescent="0.25"/>
    <row r="3477" s="5" customFormat="1" x14ac:dyDescent="0.25"/>
    <row r="3478" s="5" customFormat="1" x14ac:dyDescent="0.25"/>
    <row r="3479" s="5" customFormat="1" x14ac:dyDescent="0.25"/>
    <row r="3480" s="5" customFormat="1" x14ac:dyDescent="0.25"/>
    <row r="3481" s="5" customFormat="1" x14ac:dyDescent="0.25"/>
    <row r="3482" s="5" customFormat="1" x14ac:dyDescent="0.25"/>
    <row r="3483" s="5" customFormat="1" x14ac:dyDescent="0.25"/>
    <row r="3484" s="5" customFormat="1" x14ac:dyDescent="0.25"/>
    <row r="3485" s="5" customFormat="1" x14ac:dyDescent="0.25"/>
    <row r="3486" s="5" customFormat="1" x14ac:dyDescent="0.25"/>
    <row r="3487" s="5" customFormat="1" x14ac:dyDescent="0.25"/>
    <row r="3488" s="5" customFormat="1" x14ac:dyDescent="0.25"/>
    <row r="3489" s="5" customFormat="1" x14ac:dyDescent="0.25"/>
    <row r="3490" s="5" customFormat="1" x14ac:dyDescent="0.25"/>
    <row r="3491" s="5" customFormat="1" x14ac:dyDescent="0.25"/>
    <row r="3492" s="5" customFormat="1" x14ac:dyDescent="0.25"/>
    <row r="3493" s="5" customFormat="1" x14ac:dyDescent="0.25"/>
    <row r="3494" s="5" customFormat="1" x14ac:dyDescent="0.25"/>
    <row r="3495" s="5" customFormat="1" x14ac:dyDescent="0.25"/>
    <row r="3496" s="5" customFormat="1" x14ac:dyDescent="0.25"/>
    <row r="3497" s="5" customFormat="1" x14ac:dyDescent="0.25"/>
    <row r="3498" s="5" customFormat="1" x14ac:dyDescent="0.25"/>
    <row r="3499" s="5" customFormat="1" x14ac:dyDescent="0.25"/>
    <row r="3500" s="5" customFormat="1" x14ac:dyDescent="0.25"/>
    <row r="3501" s="5" customFormat="1" x14ac:dyDescent="0.25"/>
    <row r="3502" s="5" customFormat="1" x14ac:dyDescent="0.25"/>
    <row r="3503" s="5" customFormat="1" x14ac:dyDescent="0.25"/>
    <row r="3504" s="5" customFormat="1" x14ac:dyDescent="0.25"/>
    <row r="3505" s="5" customFormat="1" x14ac:dyDescent="0.25"/>
    <row r="3506" s="5" customFormat="1" x14ac:dyDescent="0.25"/>
    <row r="3507" s="5" customFormat="1" x14ac:dyDescent="0.25"/>
    <row r="3508" s="5" customFormat="1" x14ac:dyDescent="0.25"/>
    <row r="3509" s="5" customFormat="1" x14ac:dyDescent="0.25"/>
    <row r="3510" s="5" customFormat="1" x14ac:dyDescent="0.25"/>
    <row r="3511" s="5" customFormat="1" x14ac:dyDescent="0.25"/>
    <row r="3512" s="5" customFormat="1" x14ac:dyDescent="0.25"/>
    <row r="3513" s="5" customFormat="1" x14ac:dyDescent="0.25"/>
    <row r="3514" s="5" customFormat="1" x14ac:dyDescent="0.25"/>
    <row r="3515" s="5" customFormat="1" x14ac:dyDescent="0.25"/>
    <row r="3516" s="5" customFormat="1" x14ac:dyDescent="0.25"/>
    <row r="3517" s="5" customFormat="1" x14ac:dyDescent="0.25"/>
    <row r="3518" s="5" customFormat="1" x14ac:dyDescent="0.25"/>
    <row r="3519" s="5" customFormat="1" x14ac:dyDescent="0.25"/>
    <row r="3520" s="5" customFormat="1" x14ac:dyDescent="0.25"/>
    <row r="3521" s="5" customFormat="1" x14ac:dyDescent="0.25"/>
    <row r="3522" s="5" customFormat="1" x14ac:dyDescent="0.25"/>
    <row r="3523" s="5" customFormat="1" x14ac:dyDescent="0.25"/>
    <row r="3524" s="5" customFormat="1" x14ac:dyDescent="0.25"/>
    <row r="3525" s="5" customFormat="1" x14ac:dyDescent="0.25"/>
    <row r="3526" s="5" customFormat="1" x14ac:dyDescent="0.25"/>
    <row r="3527" s="5" customFormat="1" x14ac:dyDescent="0.25"/>
    <row r="3528" s="5" customFormat="1" x14ac:dyDescent="0.25"/>
    <row r="3529" s="5" customFormat="1" x14ac:dyDescent="0.25"/>
    <row r="3530" s="5" customFormat="1" x14ac:dyDescent="0.25"/>
    <row r="3531" s="5" customFormat="1" x14ac:dyDescent="0.25"/>
    <row r="3532" s="5" customFormat="1" x14ac:dyDescent="0.25"/>
    <row r="3533" s="5" customFormat="1" x14ac:dyDescent="0.25"/>
    <row r="3534" s="5" customFormat="1" x14ac:dyDescent="0.25"/>
    <row r="3535" s="5" customFormat="1" x14ac:dyDescent="0.25"/>
    <row r="3536" s="5" customFormat="1" x14ac:dyDescent="0.25"/>
    <row r="3537" s="5" customFormat="1" x14ac:dyDescent="0.25"/>
    <row r="3538" s="5" customFormat="1" x14ac:dyDescent="0.25"/>
    <row r="3539" s="5" customFormat="1" x14ac:dyDescent="0.25"/>
    <row r="3540" s="5" customFormat="1" x14ac:dyDescent="0.25"/>
    <row r="3541" s="5" customFormat="1" x14ac:dyDescent="0.25"/>
    <row r="3542" s="5" customFormat="1" x14ac:dyDescent="0.25"/>
    <row r="3543" s="5" customFormat="1" x14ac:dyDescent="0.25"/>
    <row r="3544" s="5" customFormat="1" x14ac:dyDescent="0.25"/>
    <row r="3545" s="5" customFormat="1" x14ac:dyDescent="0.25"/>
    <row r="3546" s="5" customFormat="1" x14ac:dyDescent="0.25"/>
    <row r="3547" s="5" customFormat="1" x14ac:dyDescent="0.25"/>
    <row r="3548" s="5" customFormat="1" x14ac:dyDescent="0.25"/>
    <row r="3549" s="5" customFormat="1" x14ac:dyDescent="0.25"/>
    <row r="3550" s="5" customFormat="1" x14ac:dyDescent="0.25"/>
    <row r="3551" s="5" customFormat="1" x14ac:dyDescent="0.25"/>
    <row r="3552" s="5" customFormat="1" x14ac:dyDescent="0.25"/>
    <row r="3553" s="5" customFormat="1" x14ac:dyDescent="0.25"/>
    <row r="3554" s="5" customFormat="1" x14ac:dyDescent="0.25"/>
    <row r="3555" s="5" customFormat="1" x14ac:dyDescent="0.25"/>
    <row r="3556" s="5" customFormat="1" x14ac:dyDescent="0.25"/>
    <row r="3557" s="5" customFormat="1" x14ac:dyDescent="0.25"/>
    <row r="3558" s="5" customFormat="1" x14ac:dyDescent="0.25"/>
    <row r="3559" s="5" customFormat="1" x14ac:dyDescent="0.25"/>
    <row r="3560" s="5" customFormat="1" x14ac:dyDescent="0.25"/>
    <row r="3561" s="5" customFormat="1" x14ac:dyDescent="0.25"/>
    <row r="3562" s="5" customFormat="1" x14ac:dyDescent="0.25"/>
    <row r="3563" s="5" customFormat="1" x14ac:dyDescent="0.25"/>
    <row r="3564" s="5" customFormat="1" x14ac:dyDescent="0.25"/>
    <row r="3565" s="5" customFormat="1" x14ac:dyDescent="0.25"/>
    <row r="3566" s="5" customFormat="1" x14ac:dyDescent="0.25"/>
    <row r="3567" s="5" customFormat="1" x14ac:dyDescent="0.25"/>
    <row r="3568" s="5" customFormat="1" x14ac:dyDescent="0.25"/>
    <row r="3569" s="5" customFormat="1" x14ac:dyDescent="0.25"/>
    <row r="3570" s="5" customFormat="1" x14ac:dyDescent="0.25"/>
    <row r="3571" s="5" customFormat="1" x14ac:dyDescent="0.25"/>
    <row r="3572" s="5" customFormat="1" x14ac:dyDescent="0.25"/>
    <row r="3573" s="5" customFormat="1" x14ac:dyDescent="0.25"/>
    <row r="3574" s="5" customFormat="1" x14ac:dyDescent="0.25"/>
    <row r="3575" s="5" customFormat="1" x14ac:dyDescent="0.25"/>
    <row r="3576" s="5" customFormat="1" x14ac:dyDescent="0.25"/>
    <row r="3577" s="5" customFormat="1" x14ac:dyDescent="0.25"/>
    <row r="3578" s="5" customFormat="1" x14ac:dyDescent="0.25"/>
    <row r="3579" s="5" customFormat="1" x14ac:dyDescent="0.25"/>
    <row r="3580" s="5" customFormat="1" x14ac:dyDescent="0.25"/>
    <row r="3581" s="5" customFormat="1" x14ac:dyDescent="0.25"/>
    <row r="3582" s="5" customFormat="1" x14ac:dyDescent="0.25"/>
    <row r="3583" s="5" customFormat="1" x14ac:dyDescent="0.25"/>
    <row r="3584" s="5" customFormat="1" x14ac:dyDescent="0.25"/>
    <row r="3585" s="5" customFormat="1" x14ac:dyDescent="0.25"/>
    <row r="3586" s="5" customFormat="1" x14ac:dyDescent="0.25"/>
    <row r="3587" s="5" customFormat="1" x14ac:dyDescent="0.25"/>
    <row r="3588" s="5" customFormat="1" x14ac:dyDescent="0.25"/>
    <row r="3589" s="5" customFormat="1" x14ac:dyDescent="0.25"/>
    <row r="3590" s="5" customFormat="1" x14ac:dyDescent="0.25"/>
    <row r="3591" s="5" customFormat="1" x14ac:dyDescent="0.25"/>
    <row r="3592" s="5" customFormat="1" x14ac:dyDescent="0.25"/>
    <row r="3593" s="5" customFormat="1" x14ac:dyDescent="0.25"/>
    <row r="3594" s="5" customFormat="1" x14ac:dyDescent="0.25"/>
    <row r="3595" s="5" customFormat="1" x14ac:dyDescent="0.25"/>
    <row r="3596" s="5" customFormat="1" x14ac:dyDescent="0.25"/>
    <row r="3597" s="5" customFormat="1" x14ac:dyDescent="0.25"/>
    <row r="3598" s="5" customFormat="1" x14ac:dyDescent="0.25"/>
    <row r="3599" s="5" customFormat="1" x14ac:dyDescent="0.25"/>
    <row r="3600" s="5" customFormat="1" x14ac:dyDescent="0.25"/>
    <row r="3601" s="5" customFormat="1" x14ac:dyDescent="0.25"/>
    <row r="3602" s="5" customFormat="1" x14ac:dyDescent="0.25"/>
    <row r="3603" s="5" customFormat="1" x14ac:dyDescent="0.25"/>
    <row r="3604" s="5" customFormat="1" x14ac:dyDescent="0.25"/>
    <row r="3605" s="5" customFormat="1" x14ac:dyDescent="0.25"/>
    <row r="3606" s="5" customFormat="1" x14ac:dyDescent="0.25"/>
    <row r="3607" s="5" customFormat="1" x14ac:dyDescent="0.25"/>
    <row r="3608" s="5" customFormat="1" x14ac:dyDescent="0.25"/>
    <row r="3609" s="5" customFormat="1" x14ac:dyDescent="0.25"/>
    <row r="3610" s="5" customFormat="1" x14ac:dyDescent="0.25"/>
    <row r="3611" s="5" customFormat="1" x14ac:dyDescent="0.25"/>
    <row r="3612" s="5" customFormat="1" x14ac:dyDescent="0.25"/>
    <row r="3613" s="5" customFormat="1" x14ac:dyDescent="0.25"/>
    <row r="3614" s="5" customFormat="1" x14ac:dyDescent="0.25"/>
    <row r="3615" s="5" customFormat="1" x14ac:dyDescent="0.25"/>
    <row r="3616" s="5" customFormat="1" x14ac:dyDescent="0.25"/>
    <row r="3617" s="5" customFormat="1" x14ac:dyDescent="0.25"/>
    <row r="3618" s="5" customFormat="1" x14ac:dyDescent="0.25"/>
    <row r="3619" s="5" customFormat="1" x14ac:dyDescent="0.25"/>
    <row r="3620" s="5" customFormat="1" x14ac:dyDescent="0.25"/>
    <row r="3621" s="5" customFormat="1" x14ac:dyDescent="0.25"/>
    <row r="3622" s="5" customFormat="1" x14ac:dyDescent="0.25"/>
    <row r="3623" s="5" customFormat="1" x14ac:dyDescent="0.25"/>
    <row r="3624" s="5" customFormat="1" x14ac:dyDescent="0.25"/>
    <row r="3625" s="5" customFormat="1" x14ac:dyDescent="0.25"/>
    <row r="3626" s="5" customFormat="1" x14ac:dyDescent="0.25"/>
    <row r="3627" s="5" customFormat="1" x14ac:dyDescent="0.25"/>
    <row r="3628" s="5" customFormat="1" x14ac:dyDescent="0.25"/>
    <row r="3629" s="5" customFormat="1" x14ac:dyDescent="0.25"/>
    <row r="3630" s="5" customFormat="1" x14ac:dyDescent="0.25"/>
    <row r="3631" s="5" customFormat="1" x14ac:dyDescent="0.25"/>
    <row r="3632" s="5" customFormat="1" x14ac:dyDescent="0.25"/>
    <row r="3633" s="5" customFormat="1" x14ac:dyDescent="0.25"/>
    <row r="3634" s="5" customFormat="1" x14ac:dyDescent="0.25"/>
    <row r="3635" s="5" customFormat="1" x14ac:dyDescent="0.25"/>
    <row r="3636" s="5" customFormat="1" x14ac:dyDescent="0.25"/>
    <row r="3637" s="5" customFormat="1" x14ac:dyDescent="0.25"/>
    <row r="3638" s="5" customFormat="1" x14ac:dyDescent="0.25"/>
    <row r="3639" s="5" customFormat="1" x14ac:dyDescent="0.25"/>
    <row r="3640" s="5" customFormat="1" x14ac:dyDescent="0.25"/>
    <row r="3641" s="5" customFormat="1" x14ac:dyDescent="0.25"/>
    <row r="3642" s="5" customFormat="1" x14ac:dyDescent="0.25"/>
    <row r="3643" s="5" customFormat="1" x14ac:dyDescent="0.25"/>
    <row r="3644" s="5" customFormat="1" x14ac:dyDescent="0.25"/>
    <row r="3645" s="5" customFormat="1" x14ac:dyDescent="0.25"/>
    <row r="3646" s="5" customFormat="1" x14ac:dyDescent="0.25"/>
    <row r="3647" s="5" customFormat="1" x14ac:dyDescent="0.25"/>
    <row r="3648" s="5" customFormat="1" x14ac:dyDescent="0.25"/>
    <row r="3649" s="5" customFormat="1" x14ac:dyDescent="0.25"/>
    <row r="3650" s="5" customFormat="1" x14ac:dyDescent="0.25"/>
    <row r="3651" s="5" customFormat="1" x14ac:dyDescent="0.25"/>
    <row r="3652" s="5" customFormat="1" x14ac:dyDescent="0.25"/>
    <row r="3653" s="5" customFormat="1" x14ac:dyDescent="0.25"/>
    <row r="3654" s="5" customFormat="1" x14ac:dyDescent="0.25"/>
    <row r="3655" s="5" customFormat="1" x14ac:dyDescent="0.25"/>
    <row r="3656" s="5" customFormat="1" x14ac:dyDescent="0.25"/>
    <row r="3657" s="5" customFormat="1" x14ac:dyDescent="0.25"/>
    <row r="3658" s="5" customFormat="1" x14ac:dyDescent="0.25"/>
    <row r="3659" s="5" customFormat="1" x14ac:dyDescent="0.25"/>
    <row r="3660" s="5" customFormat="1" x14ac:dyDescent="0.25"/>
    <row r="3661" s="5" customFormat="1" x14ac:dyDescent="0.25"/>
    <row r="3662" s="5" customFormat="1" x14ac:dyDescent="0.25"/>
    <row r="3663" s="5" customFormat="1" x14ac:dyDescent="0.25"/>
    <row r="3664" s="5" customFormat="1" x14ac:dyDescent="0.25"/>
    <row r="3665" s="5" customFormat="1" x14ac:dyDescent="0.25"/>
    <row r="3666" s="5" customFormat="1" x14ac:dyDescent="0.25"/>
    <row r="3667" s="5" customFormat="1" x14ac:dyDescent="0.25"/>
    <row r="3668" s="5" customFormat="1" x14ac:dyDescent="0.25"/>
    <row r="3669" s="5" customFormat="1" x14ac:dyDescent="0.25"/>
    <row r="3670" s="5" customFormat="1" x14ac:dyDescent="0.25"/>
    <row r="3671" s="5" customFormat="1" x14ac:dyDescent="0.25"/>
    <row r="3672" s="5" customFormat="1" x14ac:dyDescent="0.25"/>
    <row r="3673" s="5" customFormat="1" x14ac:dyDescent="0.25"/>
    <row r="3674" s="5" customFormat="1" x14ac:dyDescent="0.25"/>
    <row r="3675" s="5" customFormat="1" x14ac:dyDescent="0.25"/>
    <row r="3676" s="5" customFormat="1" x14ac:dyDescent="0.25"/>
    <row r="3677" s="5" customFormat="1" x14ac:dyDescent="0.25"/>
    <row r="3678" s="5" customFormat="1" x14ac:dyDescent="0.25"/>
    <row r="3679" s="5" customFormat="1" x14ac:dyDescent="0.25"/>
    <row r="3680" s="5" customFormat="1" x14ac:dyDescent="0.25"/>
    <row r="3681" s="5" customFormat="1" x14ac:dyDescent="0.25"/>
    <row r="3682" s="5" customFormat="1" x14ac:dyDescent="0.25"/>
    <row r="3683" s="5" customFormat="1" x14ac:dyDescent="0.25"/>
    <row r="3684" s="5" customFormat="1" x14ac:dyDescent="0.25"/>
    <row r="3685" s="5" customFormat="1" x14ac:dyDescent="0.25"/>
    <row r="3686" s="5" customFormat="1" x14ac:dyDescent="0.25"/>
    <row r="3687" s="5" customFormat="1" x14ac:dyDescent="0.25"/>
    <row r="3688" s="5" customFormat="1" x14ac:dyDescent="0.25"/>
    <row r="3689" s="5" customFormat="1" x14ac:dyDescent="0.25"/>
    <row r="3690" s="5" customFormat="1" x14ac:dyDescent="0.25"/>
    <row r="3691" s="5" customFormat="1" x14ac:dyDescent="0.25"/>
    <row r="3692" s="5" customFormat="1" x14ac:dyDescent="0.25"/>
    <row r="3693" s="5" customFormat="1" x14ac:dyDescent="0.25"/>
    <row r="3694" s="5" customFormat="1" x14ac:dyDescent="0.25"/>
    <row r="3695" s="5" customFormat="1" x14ac:dyDescent="0.25"/>
    <row r="3696" s="5" customFormat="1" x14ac:dyDescent="0.25"/>
    <row r="3697" s="5" customFormat="1" x14ac:dyDescent="0.25"/>
    <row r="3698" s="5" customFormat="1" x14ac:dyDescent="0.25"/>
    <row r="3699" s="5" customFormat="1" x14ac:dyDescent="0.25"/>
    <row r="3700" s="5" customFormat="1" x14ac:dyDescent="0.25"/>
    <row r="3701" s="5" customFormat="1" x14ac:dyDescent="0.25"/>
    <row r="3702" s="5" customFormat="1" x14ac:dyDescent="0.25"/>
    <row r="3703" s="5" customFormat="1" x14ac:dyDescent="0.25"/>
    <row r="3704" s="5" customFormat="1" x14ac:dyDescent="0.25"/>
    <row r="3705" s="5" customFormat="1" x14ac:dyDescent="0.25"/>
    <row r="3706" s="5" customFormat="1" x14ac:dyDescent="0.25"/>
    <row r="3707" s="5" customFormat="1" x14ac:dyDescent="0.25"/>
    <row r="3708" s="5" customFormat="1" x14ac:dyDescent="0.25"/>
    <row r="3709" s="5" customFormat="1" x14ac:dyDescent="0.25"/>
    <row r="3710" s="5" customFormat="1" x14ac:dyDescent="0.25"/>
    <row r="3711" s="5" customFormat="1" x14ac:dyDescent="0.25"/>
    <row r="3712" s="5" customFormat="1" x14ac:dyDescent="0.25"/>
    <row r="3713" s="5" customFormat="1" x14ac:dyDescent="0.25"/>
    <row r="3714" s="5" customFormat="1" x14ac:dyDescent="0.25"/>
    <row r="3715" s="5" customFormat="1" x14ac:dyDescent="0.25"/>
    <row r="3716" s="5" customFormat="1" x14ac:dyDescent="0.25"/>
    <row r="3717" s="5" customFormat="1" x14ac:dyDescent="0.25"/>
    <row r="3718" s="5" customFormat="1" x14ac:dyDescent="0.25"/>
    <row r="3719" s="5" customFormat="1" x14ac:dyDescent="0.25"/>
    <row r="3720" s="5" customFormat="1" x14ac:dyDescent="0.25"/>
    <row r="3721" s="5" customFormat="1" x14ac:dyDescent="0.25"/>
    <row r="3722" s="5" customFormat="1" x14ac:dyDescent="0.25"/>
    <row r="3723" s="5" customFormat="1" x14ac:dyDescent="0.25"/>
    <row r="3724" s="5" customFormat="1" x14ac:dyDescent="0.25"/>
    <row r="3725" s="5" customFormat="1" x14ac:dyDescent="0.25"/>
    <row r="3726" s="5" customFormat="1" x14ac:dyDescent="0.25"/>
    <row r="3727" s="5" customFormat="1" x14ac:dyDescent="0.25"/>
    <row r="3728" s="5" customFormat="1" x14ac:dyDescent="0.25"/>
    <row r="3729" s="5" customFormat="1" x14ac:dyDescent="0.25"/>
    <row r="3730" s="5" customFormat="1" x14ac:dyDescent="0.25"/>
    <row r="3731" s="5" customFormat="1" x14ac:dyDescent="0.25"/>
    <row r="3732" s="5" customFormat="1" x14ac:dyDescent="0.25"/>
    <row r="3733" s="5" customFormat="1" x14ac:dyDescent="0.25"/>
    <row r="3734" s="5" customFormat="1" x14ac:dyDescent="0.25"/>
    <row r="3735" s="5" customFormat="1" x14ac:dyDescent="0.25"/>
    <row r="3736" s="5" customFormat="1" x14ac:dyDescent="0.25"/>
    <row r="3737" s="5" customFormat="1" x14ac:dyDescent="0.25"/>
    <row r="3738" s="5" customFormat="1" x14ac:dyDescent="0.25"/>
    <row r="3739" s="5" customFormat="1" x14ac:dyDescent="0.25"/>
    <row r="3740" s="5" customFormat="1" x14ac:dyDescent="0.25"/>
    <row r="3741" s="5" customFormat="1" x14ac:dyDescent="0.25"/>
    <row r="3742" s="5" customFormat="1" x14ac:dyDescent="0.25"/>
    <row r="3743" s="5" customFormat="1" x14ac:dyDescent="0.25"/>
    <row r="3744" s="5" customFormat="1" x14ac:dyDescent="0.25"/>
    <row r="3745" s="5" customFormat="1" x14ac:dyDescent="0.25"/>
    <row r="3746" s="5" customFormat="1" x14ac:dyDescent="0.25"/>
    <row r="3747" s="5" customFormat="1" x14ac:dyDescent="0.25"/>
    <row r="3748" s="5" customFormat="1" x14ac:dyDescent="0.25"/>
    <row r="3749" s="5" customFormat="1" x14ac:dyDescent="0.25"/>
    <row r="3750" s="5" customFormat="1" x14ac:dyDescent="0.25"/>
    <row r="3751" s="5" customFormat="1" x14ac:dyDescent="0.25"/>
    <row r="3752" s="5" customFormat="1" x14ac:dyDescent="0.25"/>
    <row r="3753" s="5" customFormat="1" x14ac:dyDescent="0.25"/>
    <row r="3754" s="5" customFormat="1" x14ac:dyDescent="0.25"/>
    <row r="3755" s="5" customFormat="1" x14ac:dyDescent="0.25"/>
    <row r="3756" s="5" customFormat="1" x14ac:dyDescent="0.25"/>
    <row r="3757" s="5" customFormat="1" x14ac:dyDescent="0.25"/>
    <row r="3758" s="5" customFormat="1" x14ac:dyDescent="0.25"/>
    <row r="3759" s="5" customFormat="1" x14ac:dyDescent="0.25"/>
    <row r="3760" s="5" customFormat="1" x14ac:dyDescent="0.25"/>
    <row r="3761" s="5" customFormat="1" x14ac:dyDescent="0.25"/>
    <row r="3762" s="5" customFormat="1" x14ac:dyDescent="0.25"/>
    <row r="3763" s="5" customFormat="1" x14ac:dyDescent="0.25"/>
    <row r="3764" s="5" customFormat="1" x14ac:dyDescent="0.25"/>
    <row r="3765" s="5" customFormat="1" x14ac:dyDescent="0.25"/>
    <row r="3766" s="5" customFormat="1" x14ac:dyDescent="0.25"/>
    <row r="3767" s="5" customFormat="1" x14ac:dyDescent="0.25"/>
    <row r="3768" s="5" customFormat="1" x14ac:dyDescent="0.25"/>
    <row r="3769" s="5" customFormat="1" x14ac:dyDescent="0.25"/>
    <row r="3770" s="5" customFormat="1" x14ac:dyDescent="0.25"/>
    <row r="3771" s="5" customFormat="1" x14ac:dyDescent="0.25"/>
    <row r="3772" s="5" customFormat="1" x14ac:dyDescent="0.25"/>
    <row r="3773" s="5" customFormat="1" x14ac:dyDescent="0.25"/>
    <row r="3774" s="5" customFormat="1" x14ac:dyDescent="0.25"/>
    <row r="3775" s="5" customFormat="1" x14ac:dyDescent="0.25"/>
    <row r="3776" s="5" customFormat="1" x14ac:dyDescent="0.25"/>
    <row r="3777" s="5" customFormat="1" x14ac:dyDescent="0.25"/>
    <row r="3778" s="5" customFormat="1" x14ac:dyDescent="0.25"/>
    <row r="3779" s="5" customFormat="1" x14ac:dyDescent="0.25"/>
    <row r="3780" s="5" customFormat="1" x14ac:dyDescent="0.25"/>
    <row r="3781" s="5" customFormat="1" x14ac:dyDescent="0.25"/>
    <row r="3782" s="5" customFormat="1" x14ac:dyDescent="0.25"/>
    <row r="3783" s="5" customFormat="1" x14ac:dyDescent="0.25"/>
    <row r="3784" s="5" customFormat="1" x14ac:dyDescent="0.25"/>
    <row r="3785" s="5" customFormat="1" x14ac:dyDescent="0.25"/>
    <row r="3786" s="5" customFormat="1" x14ac:dyDescent="0.25"/>
    <row r="3787" s="5" customFormat="1" x14ac:dyDescent="0.25"/>
    <row r="3788" s="5" customFormat="1" x14ac:dyDescent="0.25"/>
    <row r="3789" s="5" customFormat="1" x14ac:dyDescent="0.25"/>
    <row r="3790" s="5" customFormat="1" x14ac:dyDescent="0.25"/>
    <row r="3791" s="5" customFormat="1" x14ac:dyDescent="0.25"/>
    <row r="3792" s="5" customFormat="1" x14ac:dyDescent="0.25"/>
    <row r="3793" s="5" customFormat="1" x14ac:dyDescent="0.25"/>
    <row r="3794" s="5" customFormat="1" x14ac:dyDescent="0.25"/>
    <row r="3795" s="5" customFormat="1" x14ac:dyDescent="0.25"/>
    <row r="3796" s="5" customFormat="1" x14ac:dyDescent="0.25"/>
    <row r="3797" s="5" customFormat="1" x14ac:dyDescent="0.25"/>
    <row r="3798" s="5" customFormat="1" x14ac:dyDescent="0.25"/>
    <row r="3799" s="5" customFormat="1" x14ac:dyDescent="0.25"/>
    <row r="3800" s="5" customFormat="1" x14ac:dyDescent="0.25"/>
    <row r="3801" s="5" customFormat="1" x14ac:dyDescent="0.25"/>
    <row r="3802" s="5" customFormat="1" x14ac:dyDescent="0.25"/>
    <row r="3803" s="5" customFormat="1" x14ac:dyDescent="0.25"/>
    <row r="3804" s="5" customFormat="1" x14ac:dyDescent="0.25"/>
    <row r="3805" s="5" customFormat="1" x14ac:dyDescent="0.25"/>
    <row r="3806" s="5" customFormat="1" x14ac:dyDescent="0.25"/>
    <row r="3807" s="5" customFormat="1" x14ac:dyDescent="0.25"/>
    <row r="3808" s="5" customFormat="1" x14ac:dyDescent="0.25"/>
    <row r="3809" s="5" customFormat="1" x14ac:dyDescent="0.25"/>
    <row r="3810" s="5" customFormat="1" x14ac:dyDescent="0.25"/>
    <row r="3811" s="5" customFormat="1" x14ac:dyDescent="0.25"/>
    <row r="3812" s="5" customFormat="1" x14ac:dyDescent="0.25"/>
    <row r="3813" s="5" customFormat="1" x14ac:dyDescent="0.25"/>
    <row r="3814" s="5" customFormat="1" x14ac:dyDescent="0.25"/>
    <row r="3815" s="5" customFormat="1" x14ac:dyDescent="0.25"/>
    <row r="3816" s="5" customFormat="1" x14ac:dyDescent="0.25"/>
    <row r="3817" s="5" customFormat="1" x14ac:dyDescent="0.25"/>
    <row r="3818" s="5" customFormat="1" x14ac:dyDescent="0.25"/>
    <row r="3819" s="5" customFormat="1" x14ac:dyDescent="0.25"/>
    <row r="3820" s="5" customFormat="1" x14ac:dyDescent="0.25"/>
    <row r="3821" s="5" customFormat="1" x14ac:dyDescent="0.25"/>
    <row r="3822" s="5" customFormat="1" x14ac:dyDescent="0.25"/>
    <row r="3823" s="5" customFormat="1" x14ac:dyDescent="0.25"/>
    <row r="3824" s="5" customFormat="1" x14ac:dyDescent="0.25"/>
    <row r="3825" s="5" customFormat="1" x14ac:dyDescent="0.25"/>
    <row r="3826" s="5" customFormat="1" x14ac:dyDescent="0.25"/>
    <row r="3827" s="5" customFormat="1" x14ac:dyDescent="0.25"/>
    <row r="3828" s="5" customFormat="1" x14ac:dyDescent="0.25"/>
    <row r="3829" s="5" customFormat="1" x14ac:dyDescent="0.25"/>
    <row r="3830" s="5" customFormat="1" x14ac:dyDescent="0.25"/>
    <row r="3831" s="5" customFormat="1" x14ac:dyDescent="0.25"/>
    <row r="3832" s="5" customFormat="1" x14ac:dyDescent="0.25"/>
    <row r="3833" s="5" customFormat="1" x14ac:dyDescent="0.25"/>
    <row r="3834" s="5" customFormat="1" x14ac:dyDescent="0.25"/>
    <row r="3835" s="5" customFormat="1" x14ac:dyDescent="0.25"/>
    <row r="3836" s="5" customFormat="1" x14ac:dyDescent="0.25"/>
    <row r="3837" s="5" customFormat="1" x14ac:dyDescent="0.25"/>
    <row r="3838" s="5" customFormat="1" x14ac:dyDescent="0.25"/>
    <row r="3839" s="5" customFormat="1" x14ac:dyDescent="0.25"/>
    <row r="3840" s="5" customFormat="1" x14ac:dyDescent="0.25"/>
    <row r="3841" s="5" customFormat="1" x14ac:dyDescent="0.25"/>
    <row r="3842" s="5" customFormat="1" x14ac:dyDescent="0.25"/>
    <row r="3843" s="5" customFormat="1" x14ac:dyDescent="0.25"/>
    <row r="3844" s="5" customFormat="1" x14ac:dyDescent="0.25"/>
    <row r="3845" s="5" customFormat="1" x14ac:dyDescent="0.25"/>
    <row r="3846" s="5" customFormat="1" x14ac:dyDescent="0.25"/>
    <row r="3847" s="5" customFormat="1" x14ac:dyDescent="0.25"/>
    <row r="3848" s="5" customFormat="1" x14ac:dyDescent="0.25"/>
    <row r="3849" s="5" customFormat="1" x14ac:dyDescent="0.25"/>
    <row r="3850" s="5" customFormat="1" x14ac:dyDescent="0.25"/>
    <row r="3851" s="5" customFormat="1" x14ac:dyDescent="0.25"/>
    <row r="3852" s="5" customFormat="1" x14ac:dyDescent="0.25"/>
    <row r="3853" s="5" customFormat="1" x14ac:dyDescent="0.25"/>
    <row r="3854" s="5" customFormat="1" x14ac:dyDescent="0.25"/>
    <row r="3855" s="5" customFormat="1" x14ac:dyDescent="0.25"/>
    <row r="3856" s="5" customFormat="1" x14ac:dyDescent="0.25"/>
    <row r="3857" s="5" customFormat="1" x14ac:dyDescent="0.25"/>
    <row r="3858" s="5" customFormat="1" x14ac:dyDescent="0.25"/>
    <row r="3859" s="5" customFormat="1" x14ac:dyDescent="0.25"/>
    <row r="3860" s="5" customFormat="1" x14ac:dyDescent="0.25"/>
    <row r="3861" s="5" customFormat="1" x14ac:dyDescent="0.25"/>
    <row r="3862" s="5" customFormat="1" x14ac:dyDescent="0.25"/>
    <row r="3863" s="5" customFormat="1" x14ac:dyDescent="0.25"/>
    <row r="3864" s="5" customFormat="1" x14ac:dyDescent="0.25"/>
    <row r="3865" s="5" customFormat="1" x14ac:dyDescent="0.25"/>
    <row r="3866" s="5" customFormat="1" x14ac:dyDescent="0.25"/>
    <row r="3867" s="5" customFormat="1" x14ac:dyDescent="0.25"/>
    <row r="3868" s="5" customFormat="1" x14ac:dyDescent="0.25"/>
    <row r="3869" s="5" customFormat="1" x14ac:dyDescent="0.25"/>
    <row r="3870" s="5" customFormat="1" x14ac:dyDescent="0.25"/>
    <row r="3871" s="5" customFormat="1" x14ac:dyDescent="0.25"/>
    <row r="3872" s="5" customFormat="1" x14ac:dyDescent="0.25"/>
    <row r="3873" s="5" customFormat="1" x14ac:dyDescent="0.25"/>
    <row r="3874" s="5" customFormat="1" x14ac:dyDescent="0.25"/>
    <row r="3875" s="5" customFormat="1" x14ac:dyDescent="0.25"/>
    <row r="3876" s="5" customFormat="1" x14ac:dyDescent="0.25"/>
    <row r="3877" s="5" customFormat="1" x14ac:dyDescent="0.25"/>
    <row r="3878" s="5" customFormat="1" x14ac:dyDescent="0.25"/>
    <row r="3879" s="5" customFormat="1" x14ac:dyDescent="0.25"/>
    <row r="3880" s="5" customFormat="1" x14ac:dyDescent="0.25"/>
    <row r="3881" s="5" customFormat="1" x14ac:dyDescent="0.25"/>
    <row r="3882" s="5" customFormat="1" x14ac:dyDescent="0.25"/>
    <row r="3883" s="5" customFormat="1" x14ac:dyDescent="0.25"/>
    <row r="3884" s="5" customFormat="1" x14ac:dyDescent="0.25"/>
    <row r="3885" s="5" customFormat="1" x14ac:dyDescent="0.25"/>
    <row r="3886" s="5" customFormat="1" x14ac:dyDescent="0.25"/>
    <row r="3887" s="5" customFormat="1" x14ac:dyDescent="0.25"/>
    <row r="3888" s="5" customFormat="1" x14ac:dyDescent="0.25"/>
    <row r="3889" s="5" customFormat="1" x14ac:dyDescent="0.25"/>
    <row r="3890" s="5" customFormat="1" x14ac:dyDescent="0.25"/>
    <row r="3891" s="5" customFormat="1" x14ac:dyDescent="0.25"/>
    <row r="3892" s="5" customFormat="1" x14ac:dyDescent="0.25"/>
    <row r="3893" s="5" customFormat="1" x14ac:dyDescent="0.25"/>
    <row r="3894" s="5" customFormat="1" x14ac:dyDescent="0.25"/>
    <row r="3895" s="5" customFormat="1" x14ac:dyDescent="0.25"/>
    <row r="3896" s="5" customFormat="1" x14ac:dyDescent="0.25"/>
    <row r="3897" s="5" customFormat="1" x14ac:dyDescent="0.25"/>
    <row r="3898" s="5" customFormat="1" x14ac:dyDescent="0.25"/>
    <row r="3899" s="5" customFormat="1" x14ac:dyDescent="0.25"/>
    <row r="3900" s="5" customFormat="1" x14ac:dyDescent="0.25"/>
    <row r="3901" s="5" customFormat="1" x14ac:dyDescent="0.25"/>
    <row r="3902" s="5" customFormat="1" x14ac:dyDescent="0.25"/>
    <row r="3903" s="5" customFormat="1" x14ac:dyDescent="0.25"/>
    <row r="3904" s="5" customFormat="1" x14ac:dyDescent="0.25"/>
    <row r="3905" s="5" customFormat="1" x14ac:dyDescent="0.25"/>
    <row r="3906" s="5" customFormat="1" x14ac:dyDescent="0.25"/>
    <row r="3907" s="5" customFormat="1" x14ac:dyDescent="0.25"/>
    <row r="3908" s="5" customFormat="1" x14ac:dyDescent="0.25"/>
    <row r="3909" s="5" customFormat="1" x14ac:dyDescent="0.25"/>
    <row r="3910" s="5" customFormat="1" x14ac:dyDescent="0.25"/>
    <row r="3911" s="5" customFormat="1" x14ac:dyDescent="0.25"/>
    <row r="3912" s="5" customFormat="1" x14ac:dyDescent="0.25"/>
    <row r="3913" s="5" customFormat="1" x14ac:dyDescent="0.25"/>
    <row r="3914" s="5" customFormat="1" x14ac:dyDescent="0.25"/>
    <row r="3915" s="5" customFormat="1" x14ac:dyDescent="0.25"/>
    <row r="3916" s="5" customFormat="1" x14ac:dyDescent="0.25"/>
    <row r="3917" s="5" customFormat="1" x14ac:dyDescent="0.25"/>
    <row r="3918" s="5" customFormat="1" x14ac:dyDescent="0.25"/>
    <row r="3919" s="5" customFormat="1" x14ac:dyDescent="0.25"/>
    <row r="3920" s="5" customFormat="1" x14ac:dyDescent="0.25"/>
    <row r="3921" s="5" customFormat="1" x14ac:dyDescent="0.25"/>
    <row r="3922" s="5" customFormat="1" x14ac:dyDescent="0.25"/>
    <row r="3923" s="5" customFormat="1" x14ac:dyDescent="0.25"/>
    <row r="3924" s="5" customFormat="1" x14ac:dyDescent="0.25"/>
    <row r="3925" s="5" customFormat="1" x14ac:dyDescent="0.25"/>
    <row r="3926" s="5" customFormat="1" x14ac:dyDescent="0.25"/>
    <row r="3927" s="5" customFormat="1" x14ac:dyDescent="0.25"/>
    <row r="3928" s="5" customFormat="1" x14ac:dyDescent="0.25"/>
    <row r="3929" s="5" customFormat="1" x14ac:dyDescent="0.25"/>
    <row r="3930" s="5" customFormat="1" x14ac:dyDescent="0.25"/>
    <row r="3931" s="5" customFormat="1" x14ac:dyDescent="0.25"/>
    <row r="3932" s="5" customFormat="1" x14ac:dyDescent="0.25"/>
    <row r="3933" s="5" customFormat="1" x14ac:dyDescent="0.25"/>
    <row r="3934" s="5" customFormat="1" x14ac:dyDescent="0.25"/>
    <row r="3935" s="5" customFormat="1" x14ac:dyDescent="0.25"/>
    <row r="3936" s="5" customFormat="1" x14ac:dyDescent="0.25"/>
    <row r="3937" s="5" customFormat="1" x14ac:dyDescent="0.25"/>
    <row r="3938" s="5" customFormat="1" x14ac:dyDescent="0.25"/>
    <row r="3939" s="5" customFormat="1" x14ac:dyDescent="0.25"/>
    <row r="3940" s="5" customFormat="1" x14ac:dyDescent="0.25"/>
    <row r="3941" s="5" customFormat="1" x14ac:dyDescent="0.25"/>
    <row r="3942" s="5" customFormat="1" x14ac:dyDescent="0.25"/>
    <row r="3943" s="5" customFormat="1" x14ac:dyDescent="0.25"/>
    <row r="3944" s="5" customFormat="1" x14ac:dyDescent="0.25"/>
    <row r="3945" s="5" customFormat="1" x14ac:dyDescent="0.25"/>
    <row r="3946" s="5" customFormat="1" x14ac:dyDescent="0.25"/>
    <row r="3947" s="5" customFormat="1" x14ac:dyDescent="0.25"/>
    <row r="3948" s="5" customFormat="1" x14ac:dyDescent="0.25"/>
    <row r="3949" s="5" customFormat="1" x14ac:dyDescent="0.25"/>
    <row r="3950" s="5" customFormat="1" x14ac:dyDescent="0.25"/>
    <row r="3951" s="5" customFormat="1" x14ac:dyDescent="0.25"/>
    <row r="3952" s="5" customFormat="1" x14ac:dyDescent="0.25"/>
    <row r="3953" s="5" customFormat="1" x14ac:dyDescent="0.25"/>
    <row r="3954" s="5" customFormat="1" x14ac:dyDescent="0.25"/>
    <row r="3955" s="5" customFormat="1" x14ac:dyDescent="0.25"/>
    <row r="3956" s="5" customFormat="1" x14ac:dyDescent="0.25"/>
    <row r="3957" s="5" customFormat="1" x14ac:dyDescent="0.25"/>
    <row r="3958" s="5" customFormat="1" x14ac:dyDescent="0.25"/>
    <row r="3959" s="5" customFormat="1" x14ac:dyDescent="0.25"/>
    <row r="3960" s="5" customFormat="1" x14ac:dyDescent="0.25"/>
    <row r="3961" s="5" customFormat="1" x14ac:dyDescent="0.25"/>
    <row r="3962" s="5" customFormat="1" x14ac:dyDescent="0.25"/>
    <row r="3963" s="5" customFormat="1" x14ac:dyDescent="0.25"/>
    <row r="3964" s="5" customFormat="1" x14ac:dyDescent="0.25"/>
    <row r="3965" s="5" customFormat="1" x14ac:dyDescent="0.25"/>
    <row r="3966" s="5" customFormat="1" x14ac:dyDescent="0.25"/>
    <row r="3967" s="5" customFormat="1" x14ac:dyDescent="0.25"/>
    <row r="3968" s="5" customFormat="1" x14ac:dyDescent="0.25"/>
    <row r="3969" s="5" customFormat="1" x14ac:dyDescent="0.25"/>
    <row r="3970" s="5" customFormat="1" x14ac:dyDescent="0.25"/>
    <row r="3971" s="5" customFormat="1" x14ac:dyDescent="0.25"/>
    <row r="3972" s="5" customFormat="1" x14ac:dyDescent="0.25"/>
    <row r="3973" s="5" customFormat="1" x14ac:dyDescent="0.25"/>
    <row r="3974" s="5" customFormat="1" x14ac:dyDescent="0.25"/>
    <row r="3975" s="5" customFormat="1" x14ac:dyDescent="0.25"/>
    <row r="3976" s="5" customFormat="1" x14ac:dyDescent="0.25"/>
    <row r="3977" s="5" customFormat="1" x14ac:dyDescent="0.25"/>
    <row r="3978" s="5" customFormat="1" x14ac:dyDescent="0.25"/>
    <row r="3979" s="5" customFormat="1" x14ac:dyDescent="0.25"/>
    <row r="3980" s="5" customFormat="1" x14ac:dyDescent="0.25"/>
    <row r="3981" s="5" customFormat="1" x14ac:dyDescent="0.25"/>
    <row r="3982" s="5" customFormat="1" x14ac:dyDescent="0.25"/>
    <row r="3983" s="5" customFormat="1" x14ac:dyDescent="0.25"/>
    <row r="3984" s="5" customFormat="1" x14ac:dyDescent="0.25"/>
    <row r="3985" s="5" customFormat="1" x14ac:dyDescent="0.25"/>
    <row r="3986" s="5" customFormat="1" x14ac:dyDescent="0.25"/>
    <row r="3987" s="5" customFormat="1" x14ac:dyDescent="0.25"/>
    <row r="3988" s="5" customFormat="1" x14ac:dyDescent="0.25"/>
    <row r="3989" s="5" customFormat="1" x14ac:dyDescent="0.25"/>
    <row r="3990" s="5" customFormat="1" x14ac:dyDescent="0.25"/>
    <row r="3991" s="5" customFormat="1" x14ac:dyDescent="0.25"/>
    <row r="3992" s="5" customFormat="1" x14ac:dyDescent="0.25"/>
    <row r="3993" s="5" customFormat="1" x14ac:dyDescent="0.25"/>
    <row r="3994" s="5" customFormat="1" x14ac:dyDescent="0.25"/>
    <row r="3995" s="5" customFormat="1" x14ac:dyDescent="0.25"/>
    <row r="3996" s="5" customFormat="1" x14ac:dyDescent="0.25"/>
    <row r="3997" s="5" customFormat="1" x14ac:dyDescent="0.25"/>
    <row r="3998" s="5" customFormat="1" x14ac:dyDescent="0.25"/>
    <row r="3999" s="5" customFormat="1" x14ac:dyDescent="0.25"/>
    <row r="4000" s="5" customFormat="1" x14ac:dyDescent="0.25"/>
    <row r="4001" s="5" customFormat="1" x14ac:dyDescent="0.25"/>
    <row r="4002" s="5" customFormat="1" x14ac:dyDescent="0.25"/>
    <row r="4003" s="5" customFormat="1" x14ac:dyDescent="0.25"/>
    <row r="4004" s="5" customFormat="1" x14ac:dyDescent="0.25"/>
    <row r="4005" s="5" customFormat="1" x14ac:dyDescent="0.25"/>
    <row r="4006" s="5" customFormat="1" x14ac:dyDescent="0.25"/>
    <row r="4007" s="5" customFormat="1" x14ac:dyDescent="0.25"/>
    <row r="4008" s="5" customFormat="1" x14ac:dyDescent="0.25"/>
    <row r="4009" s="5" customFormat="1" x14ac:dyDescent="0.25"/>
    <row r="4010" s="5" customFormat="1" x14ac:dyDescent="0.25"/>
    <row r="4011" s="5" customFormat="1" x14ac:dyDescent="0.25"/>
    <row r="4012" s="5" customFormat="1" x14ac:dyDescent="0.25"/>
    <row r="4013" s="5" customFormat="1" x14ac:dyDescent="0.25"/>
    <row r="4014" s="5" customFormat="1" x14ac:dyDescent="0.25"/>
    <row r="4015" s="5" customFormat="1" x14ac:dyDescent="0.25"/>
    <row r="4016" s="5" customFormat="1" x14ac:dyDescent="0.25"/>
    <row r="4017" s="5" customFormat="1" x14ac:dyDescent="0.25"/>
    <row r="4018" s="5" customFormat="1" x14ac:dyDescent="0.25"/>
    <row r="4019" s="5" customFormat="1" x14ac:dyDescent="0.25"/>
    <row r="4020" s="5" customFormat="1" x14ac:dyDescent="0.25"/>
    <row r="4021" s="5" customFormat="1" x14ac:dyDescent="0.25"/>
    <row r="4022" s="5" customFormat="1" x14ac:dyDescent="0.25"/>
    <row r="4023" s="5" customFormat="1" x14ac:dyDescent="0.25"/>
    <row r="4024" s="5" customFormat="1" x14ac:dyDescent="0.25"/>
    <row r="4025" s="5" customFormat="1" x14ac:dyDescent="0.25"/>
    <row r="4026" s="5" customFormat="1" x14ac:dyDescent="0.25"/>
    <row r="4027" s="5" customFormat="1" x14ac:dyDescent="0.25"/>
    <row r="4028" s="5" customFormat="1" x14ac:dyDescent="0.25"/>
    <row r="4029" s="5" customFormat="1" x14ac:dyDescent="0.25"/>
    <row r="4030" s="5" customFormat="1" x14ac:dyDescent="0.25"/>
    <row r="4031" s="5" customFormat="1" x14ac:dyDescent="0.25"/>
    <row r="4032" s="5" customFormat="1" x14ac:dyDescent="0.25"/>
    <row r="4033" s="5" customFormat="1" x14ac:dyDescent="0.25"/>
    <row r="4034" s="5" customFormat="1" x14ac:dyDescent="0.25"/>
    <row r="4035" s="5" customFormat="1" x14ac:dyDescent="0.25"/>
    <row r="4036" s="5" customFormat="1" x14ac:dyDescent="0.25"/>
    <row r="4037" s="5" customFormat="1" x14ac:dyDescent="0.25"/>
    <row r="4038" s="5" customFormat="1" x14ac:dyDescent="0.25"/>
    <row r="4039" s="5" customFormat="1" x14ac:dyDescent="0.25"/>
    <row r="4040" s="5" customFormat="1" x14ac:dyDescent="0.25"/>
    <row r="4041" s="5" customFormat="1" x14ac:dyDescent="0.25"/>
    <row r="4042" s="5" customFormat="1" x14ac:dyDescent="0.25"/>
    <row r="4043" s="5" customFormat="1" x14ac:dyDescent="0.25"/>
    <row r="4044" s="5" customFormat="1" x14ac:dyDescent="0.25"/>
    <row r="4045" s="5" customFormat="1" x14ac:dyDescent="0.25"/>
    <row r="4046" s="5" customFormat="1" x14ac:dyDescent="0.25"/>
    <row r="4047" s="5" customFormat="1" x14ac:dyDescent="0.25"/>
    <row r="4048" s="5" customFormat="1" x14ac:dyDescent="0.25"/>
    <row r="4049" s="5" customFormat="1" x14ac:dyDescent="0.25"/>
    <row r="4050" s="5" customFormat="1" x14ac:dyDescent="0.25"/>
    <row r="4051" s="5" customFormat="1" x14ac:dyDescent="0.25"/>
    <row r="4052" s="5" customFormat="1" x14ac:dyDescent="0.25"/>
    <row r="4053" s="5" customFormat="1" x14ac:dyDescent="0.25"/>
    <row r="4054" s="5" customFormat="1" x14ac:dyDescent="0.25"/>
    <row r="4055" s="5" customFormat="1" x14ac:dyDescent="0.25"/>
    <row r="4056" s="5" customFormat="1" x14ac:dyDescent="0.25"/>
    <row r="4057" s="5" customFormat="1" x14ac:dyDescent="0.25"/>
    <row r="4058" s="5" customFormat="1" x14ac:dyDescent="0.25"/>
    <row r="4059" s="5" customFormat="1" x14ac:dyDescent="0.25"/>
    <row r="4060" s="5" customFormat="1" x14ac:dyDescent="0.25"/>
    <row r="4061" s="5" customFormat="1" x14ac:dyDescent="0.25"/>
    <row r="4062" s="5" customFormat="1" x14ac:dyDescent="0.25"/>
    <row r="4063" s="5" customFormat="1" x14ac:dyDescent="0.25"/>
    <row r="4064" s="5" customFormat="1" x14ac:dyDescent="0.25"/>
    <row r="4065" s="5" customFormat="1" x14ac:dyDescent="0.25"/>
    <row r="4066" s="5" customFormat="1" x14ac:dyDescent="0.25"/>
    <row r="4067" s="5" customFormat="1" x14ac:dyDescent="0.25"/>
    <row r="4068" s="5" customFormat="1" x14ac:dyDescent="0.25"/>
    <row r="4069" s="5" customFormat="1" x14ac:dyDescent="0.25"/>
    <row r="4070" s="5" customFormat="1" x14ac:dyDescent="0.25"/>
    <row r="4071" s="5" customFormat="1" x14ac:dyDescent="0.25"/>
    <row r="4072" s="5" customFormat="1" x14ac:dyDescent="0.25"/>
    <row r="4073" s="5" customFormat="1" x14ac:dyDescent="0.25"/>
    <row r="4074" s="5" customFormat="1" x14ac:dyDescent="0.25"/>
    <row r="4075" s="5" customFormat="1" x14ac:dyDescent="0.25"/>
    <row r="4076" s="5" customFormat="1" x14ac:dyDescent="0.25"/>
    <row r="4077" s="5" customFormat="1" x14ac:dyDescent="0.25"/>
    <row r="4078" s="5" customFormat="1" x14ac:dyDescent="0.25"/>
    <row r="4079" s="5" customFormat="1" x14ac:dyDescent="0.25"/>
    <row r="4080" s="5" customFormat="1" x14ac:dyDescent="0.25"/>
    <row r="4081" s="5" customFormat="1" x14ac:dyDescent="0.25"/>
    <row r="4082" s="5" customFormat="1" x14ac:dyDescent="0.25"/>
    <row r="4083" s="5" customFormat="1" x14ac:dyDescent="0.25"/>
    <row r="4084" s="5" customFormat="1" x14ac:dyDescent="0.25"/>
    <row r="4085" s="5" customFormat="1" x14ac:dyDescent="0.25"/>
    <row r="4086" s="5" customFormat="1" x14ac:dyDescent="0.25"/>
    <row r="4087" s="5" customFormat="1" x14ac:dyDescent="0.25"/>
    <row r="4088" s="5" customFormat="1" x14ac:dyDescent="0.25"/>
    <row r="4089" s="5" customFormat="1" x14ac:dyDescent="0.25"/>
    <row r="4090" s="5" customFormat="1" x14ac:dyDescent="0.25"/>
    <row r="4091" s="5" customFormat="1" x14ac:dyDescent="0.25"/>
    <row r="4092" s="5" customFormat="1" x14ac:dyDescent="0.25"/>
    <row r="4093" s="5" customFormat="1" x14ac:dyDescent="0.25"/>
    <row r="4094" s="5" customFormat="1" x14ac:dyDescent="0.25"/>
    <row r="4095" s="5" customFormat="1" x14ac:dyDescent="0.25"/>
    <row r="4096" s="5" customFormat="1" x14ac:dyDescent="0.25"/>
    <row r="4097" spans="1:18" s="5" customFormat="1" x14ac:dyDescent="0.25"/>
    <row r="4098" spans="1:18" s="5" customFormat="1" x14ac:dyDescent="0.25"/>
    <row r="4099" spans="1:18" s="5" customFormat="1" x14ac:dyDescent="0.25"/>
    <row r="4100" spans="1:18" s="5" customFormat="1" x14ac:dyDescent="0.25"/>
    <row r="4101" spans="1:18" s="5" customFormat="1" x14ac:dyDescent="0.25"/>
    <row r="4102" spans="1:18" s="5" customFormat="1" x14ac:dyDescent="0.25"/>
    <row r="4103" spans="1:18" s="5" customFormat="1" x14ac:dyDescent="0.25"/>
    <row r="4104" spans="1:18" s="5" customFormat="1" x14ac:dyDescent="0.25"/>
    <row r="4105" spans="1:18" s="5" customFormat="1" x14ac:dyDescent="0.25"/>
    <row r="4106" spans="1:18" s="5" customFormat="1" x14ac:dyDescent="0.25"/>
    <row r="4107" spans="1:18" s="5" customFormat="1" x14ac:dyDescent="0.25"/>
    <row r="4108" spans="1:18" s="5" customFormat="1" x14ac:dyDescent="0.25"/>
    <row r="4109" spans="1:18" s="5" customFormat="1" x14ac:dyDescent="0.25"/>
    <row r="4110" spans="1:18" s="5" customFormat="1" x14ac:dyDescent="0.25"/>
    <row r="4111" spans="1:18" s="5" customFormat="1" x14ac:dyDescent="0.25"/>
    <row r="4112" spans="1:18" x14ac:dyDescent="0.25">
      <c r="A4112" s="5"/>
      <c r="B4112" s="5"/>
      <c r="C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</row>
    <row r="4113" spans="1:18" x14ac:dyDescent="0.25">
      <c r="A4113" s="5"/>
      <c r="B4113" s="5"/>
      <c r="C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</row>
    <row r="4114" spans="1:18" x14ac:dyDescent="0.25">
      <c r="A4114" s="5"/>
      <c r="B4114" s="5"/>
      <c r="C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</row>
    <row r="4115" spans="1:18" x14ac:dyDescent="0.25">
      <c r="A4115" s="5"/>
      <c r="B4115" s="5"/>
      <c r="C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</row>
    <row r="4116" spans="1:18" x14ac:dyDescent="0.25">
      <c r="A4116" s="5"/>
      <c r="B4116" s="5"/>
      <c r="C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</row>
  </sheetData>
  <mergeCells count="6">
    <mergeCell ref="B1:R1"/>
    <mergeCell ref="B2:R2"/>
    <mergeCell ref="A4:R4"/>
    <mergeCell ref="K11:K12"/>
    <mergeCell ref="B11:H11"/>
    <mergeCell ref="I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Pensar una hache</vt:lpstr>
    </vt:vector>
  </TitlesOfParts>
  <Company>Fondation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ZIANI Nana</dc:creator>
  <cp:lastModifiedBy>Lenovo</cp:lastModifiedBy>
  <dcterms:created xsi:type="dcterms:W3CDTF">2019-02-25T12:17:57Z</dcterms:created>
  <dcterms:modified xsi:type="dcterms:W3CDTF">2020-10-09T10:37:19Z</dcterms:modified>
</cp:coreProperties>
</file>